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75" tabRatio="864" firstSheet="1" activeTab="5"/>
  </bookViews>
  <sheets>
    <sheet name="aBBbbC" sheetId="1" state="hidden" r:id="rId1"/>
    <sheet name="附件1公开预算(总表)" sheetId="2" r:id="rId2"/>
    <sheet name="附件2公开_公共预算(本级支出-类)" sheetId="3" r:id="rId3"/>
    <sheet name="附件3公开_基金支出（类）" sheetId="4" r:id="rId4"/>
    <sheet name="附件4国有资本经营（类）" sheetId="5" r:id="rId5"/>
    <sheet name="附件5直达资金安排情况表" sheetId="6" r:id="rId6"/>
    <sheet name="附件6预备费安排情况表" sheetId="7" r:id="rId7"/>
    <sheet name="附件7债务限额调整情况报告表" sheetId="8" r:id="rId8"/>
    <sheet name="附件8债券使用情况表" sheetId="9" r:id="rId9"/>
  </sheets>
  <definedNames>
    <definedName name="_xlnm.Print_Area" localSheetId="1">'附件1公开预算(总表)'!$A$1:$H$25</definedName>
    <definedName name="_xlnm.Print_Area" localSheetId="2">'附件2公开_公共预算(本级支出-类)'!$A$1:$H$29</definedName>
    <definedName name="_xlnm.Print_Titles" localSheetId="5">'附件5直达资金安排情况表'!$4:$4</definedName>
    <definedName name="_xlnm.Print_Titles" localSheetId="6">'附件6预备费安排情况表'!$4:$4</definedName>
    <definedName name="_xlnm.Print_Titles" localSheetId="8">'附件8债券使用情况表'!$4:$4</definedName>
  </definedNames>
  <calcPr fullCalcOnLoad="1"/>
</workbook>
</file>

<file path=xl/sharedStrings.xml><?xml version="1.0" encoding="utf-8"?>
<sst xmlns="http://schemas.openxmlformats.org/spreadsheetml/2006/main" count="790" uniqueCount="350">
  <si>
    <t>附件1</t>
  </si>
  <si>
    <r>
      <t>2022</t>
    </r>
    <r>
      <rPr>
        <sz val="18"/>
        <rFont val="方正小标宋_GBK"/>
        <family val="4"/>
      </rPr>
      <t>年江北区区级财政预算收支调整情况总表</t>
    </r>
  </si>
  <si>
    <t>单位：万元</t>
  </si>
  <si>
    <t>收入</t>
  </si>
  <si>
    <t>年初预算</t>
  </si>
  <si>
    <t>调整项目</t>
  </si>
  <si>
    <t>调整预算</t>
  </si>
  <si>
    <t>支出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</si>
  <si>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方正仿宋_GBK"/>
        <family val="4"/>
      </rPr>
      <t>计</t>
    </r>
  </si>
  <si>
    <r>
      <t>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方正仿宋_GBK"/>
        <family val="4"/>
      </rPr>
      <t>计</t>
    </r>
  </si>
  <si>
    <t>一、一般公共预算收入</t>
  </si>
  <si>
    <t>一、一般公共预算支出</t>
  </si>
  <si>
    <t>1、本级收入</t>
  </si>
  <si>
    <t>1、本级支出</t>
  </si>
  <si>
    <t>2、转移性收入</t>
  </si>
  <si>
    <t>2、转移性支出</t>
  </si>
  <si>
    <t>(1)上级补助收入</t>
  </si>
  <si>
    <t>(1)上解上级支出</t>
  </si>
  <si>
    <t>(2)动用稳定调节基金</t>
  </si>
  <si>
    <t>(2)街镇财力</t>
  </si>
  <si>
    <t>(3)调入资金</t>
  </si>
  <si>
    <t>(3)地方政府债券还本支出</t>
  </si>
  <si>
    <t>(4)地方政府债券转贷收入</t>
  </si>
  <si>
    <t>(5)上年结余</t>
  </si>
  <si>
    <t>其中：净结余</t>
  </si>
  <si>
    <t>二、政府性基金预算收入</t>
  </si>
  <si>
    <t>二、政府性基金预算支出</t>
  </si>
  <si>
    <t>1、本年收入</t>
  </si>
  <si>
    <t>1、本年支出</t>
  </si>
  <si>
    <t>(1)上解支出</t>
  </si>
  <si>
    <t>(2)地方政府债券转贷收入</t>
  </si>
  <si>
    <t>(2)地方政府债券还本支出</t>
  </si>
  <si>
    <t>(3)上年结转</t>
  </si>
  <si>
    <t>(3)补助镇街</t>
  </si>
  <si>
    <t>(4)调出资金</t>
  </si>
  <si>
    <t>三、国有资本经营预算收入</t>
  </si>
  <si>
    <t>三、国有资本经营预算支出</t>
  </si>
  <si>
    <t>2、上级补助</t>
  </si>
  <si>
    <t>3、上年结转</t>
  </si>
  <si>
    <t>附件2</t>
  </si>
  <si>
    <t>2022年江北区区本级一般公共预算支出调整情况表</t>
  </si>
  <si>
    <t>项目</t>
  </si>
  <si>
    <t>上年决算</t>
  </si>
  <si>
    <t>支出数</t>
  </si>
  <si>
    <t>已下预算数</t>
  </si>
  <si>
    <t>较决算增幅</t>
  </si>
  <si>
    <t>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</si>
  <si>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</si>
  <si>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</si>
  <si>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</si>
  <si>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</si>
  <si>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</si>
  <si>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</si>
  <si>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</si>
  <si>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</si>
  <si>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</si>
  <si>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</si>
  <si>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</si>
  <si>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</si>
  <si>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</si>
  <si>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</si>
  <si>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</si>
  <si>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</si>
  <si>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</si>
  <si>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</si>
  <si>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</si>
  <si>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</si>
  <si>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</si>
  <si>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二十一、其他支出</t>
  </si>
  <si>
    <t>二十二、债务付息支出</t>
  </si>
  <si>
    <t>二十三、债务发行费用支出</t>
  </si>
  <si>
    <t>附件3</t>
  </si>
  <si>
    <r>
      <t>2022</t>
    </r>
    <r>
      <rPr>
        <sz val="18"/>
        <color indexed="8"/>
        <rFont val="方正小标宋_GBK"/>
        <family val="4"/>
      </rPr>
      <t>年江北区区本级政府性基金预算支出调整情况表</t>
    </r>
  </si>
  <si>
    <r>
      <rPr>
        <sz val="12"/>
        <color indexed="8"/>
        <rFont val="方正仿宋_GBK"/>
        <family val="4"/>
      </rPr>
      <t>单位：万元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</si>
  <si>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计</t>
    </r>
  </si>
  <si>
    <t xml:space="preserve">  社会保障和就业支出</t>
  </si>
  <si>
    <t>一、文化旅游体育与传媒支出</t>
  </si>
  <si>
    <t xml:space="preserve">  城乡社区支出</t>
  </si>
  <si>
    <t>二、社会保障和就业支出</t>
  </si>
  <si>
    <t xml:space="preserve">  农林水支出</t>
  </si>
  <si>
    <t>三、城乡社区支出</t>
  </si>
  <si>
    <t xml:space="preserve">  其他支出</t>
  </si>
  <si>
    <t>四、农林水支出</t>
  </si>
  <si>
    <t xml:space="preserve">  债务付息支出</t>
  </si>
  <si>
    <t>五、其他支出</t>
  </si>
  <si>
    <t xml:space="preserve">  债务发行费用支出</t>
  </si>
  <si>
    <t>七、债务付息支出</t>
  </si>
  <si>
    <t>八、债务发行费用支出</t>
  </si>
  <si>
    <t>附件4</t>
  </si>
  <si>
    <r>
      <t>2022</t>
    </r>
    <r>
      <rPr>
        <sz val="18"/>
        <rFont val="方正小标宋_GBK"/>
        <family val="4"/>
      </rPr>
      <t>年江北区区本级国有资本经营预算支出调整情况表</t>
    </r>
  </si>
  <si>
    <t>项    目</t>
  </si>
  <si>
    <r>
      <rPr>
        <sz val="12"/>
        <rFont val="方正仿宋_GBK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计</t>
    </r>
  </si>
  <si>
    <r>
      <rPr>
        <sz val="12"/>
        <rFont val="方正仿宋_GBK"/>
        <family val="4"/>
      </rPr>
      <t>一、国有资本经营预算支出</t>
    </r>
  </si>
  <si>
    <r>
      <t>附件</t>
    </r>
    <r>
      <rPr>
        <sz val="10"/>
        <rFont val="方正黑体_GBK"/>
        <family val="4"/>
      </rPr>
      <t>5</t>
    </r>
  </si>
  <si>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年江北区中央直达资金预算安排情况表</t>
    </r>
  </si>
  <si>
    <t>序号</t>
  </si>
  <si>
    <t>项目名称</t>
  </si>
  <si>
    <t>安排预算数</t>
  </si>
  <si>
    <t>资金用途</t>
  </si>
  <si>
    <t>预算单位</t>
  </si>
  <si>
    <t/>
  </si>
  <si>
    <r>
      <rPr>
        <sz val="12"/>
        <rFont val="方正仿宋_GBK"/>
        <family val="4"/>
      </rPr>
      <t>合计</t>
    </r>
  </si>
  <si>
    <t xml:space="preserve"> </t>
  </si>
  <si>
    <r>
      <rPr>
        <sz val="12"/>
        <rFont val="方正仿宋_GBK"/>
        <family val="4"/>
      </rPr>
      <t>西部数据交易中心项目补助</t>
    </r>
  </si>
  <si>
    <r>
      <rPr>
        <sz val="12"/>
        <rFont val="方正仿宋_GBK"/>
        <family val="4"/>
      </rPr>
      <t>增值税留抵退税资金转移支付</t>
    </r>
  </si>
  <si>
    <r>
      <rPr>
        <sz val="12"/>
        <rFont val="方正仿宋_GBK"/>
        <family val="4"/>
      </rPr>
      <t>江北区大数据应用发展管理局</t>
    </r>
  </si>
  <si>
    <r>
      <rPr>
        <sz val="12"/>
        <rFont val="方正仿宋_GBK"/>
        <family val="4"/>
      </rPr>
      <t>江北区经济和信息化委员会机关</t>
    </r>
  </si>
  <si>
    <r>
      <rPr>
        <sz val="12"/>
        <rFont val="方正仿宋_GBK"/>
        <family val="4"/>
      </rPr>
      <t>产业扶持（长安、海尔等）</t>
    </r>
  </si>
  <si>
    <r>
      <rPr>
        <sz val="12"/>
        <rFont val="方正仿宋_GBK"/>
        <family val="4"/>
      </rPr>
      <t>其他减税降费资金转移支付</t>
    </r>
  </si>
  <si>
    <r>
      <rPr>
        <sz val="12"/>
        <rFont val="方正仿宋_GBK"/>
        <family val="4"/>
      </rPr>
      <t>产业扶持资金</t>
    </r>
  </si>
  <si>
    <r>
      <rPr>
        <sz val="12"/>
        <rFont val="方正仿宋_GBK"/>
        <family val="4"/>
      </rPr>
      <t>江北区商务局</t>
    </r>
  </si>
  <si>
    <r>
      <rPr>
        <sz val="12"/>
        <rFont val="方正仿宋_GBK"/>
        <family val="4"/>
      </rPr>
      <t>重庆市江北区公共安全视频监控建设联网应用工程（雪亮工程）</t>
    </r>
  </si>
  <si>
    <r>
      <rPr>
        <sz val="12"/>
        <rFont val="方正仿宋_GBK"/>
        <family val="4"/>
      </rPr>
      <t>江北区公安分局机关</t>
    </r>
  </si>
  <si>
    <r>
      <rPr>
        <sz val="12"/>
        <rFont val="方正仿宋_GBK"/>
        <family val="4"/>
      </rPr>
      <t>就业补助资金</t>
    </r>
  </si>
  <si>
    <r>
      <rPr>
        <sz val="12"/>
        <rFont val="方正仿宋_GBK"/>
        <family val="4"/>
      </rPr>
      <t>江北区就业和人才中心</t>
    </r>
  </si>
  <si>
    <r>
      <rPr>
        <sz val="12"/>
        <rFont val="方正仿宋_GBK"/>
        <family val="4"/>
      </rPr>
      <t>大龄下岗职工生活费</t>
    </r>
  </si>
  <si>
    <r>
      <rPr>
        <sz val="12"/>
        <rFont val="方正仿宋_GBK"/>
        <family val="4"/>
      </rPr>
      <t>普惠金融发展专项（创业担保贷款贴息）</t>
    </r>
  </si>
  <si>
    <r>
      <rPr>
        <sz val="12"/>
        <rFont val="方正仿宋_GBK"/>
        <family val="4"/>
      </rPr>
      <t>普惠金融发展专项资金</t>
    </r>
  </si>
  <si>
    <r>
      <rPr>
        <sz val="12"/>
        <rFont val="方正仿宋_GBK"/>
        <family val="4"/>
      </rPr>
      <t>困难群众救助补助资金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低保）</t>
    </r>
  </si>
  <si>
    <r>
      <rPr>
        <sz val="12"/>
        <rFont val="方正仿宋_GBK"/>
        <family val="4"/>
      </rPr>
      <t>困难群众救助补助经费</t>
    </r>
  </si>
  <si>
    <r>
      <rPr>
        <sz val="12"/>
        <rFont val="方正仿宋_GBK"/>
        <family val="4"/>
      </rPr>
      <t>江北区民政局机关</t>
    </r>
  </si>
  <si>
    <r>
      <rPr>
        <sz val="12"/>
        <rFont val="方正仿宋_GBK"/>
        <family val="4"/>
      </rPr>
      <t>困难群众救助中央补助资金</t>
    </r>
  </si>
  <si>
    <r>
      <rPr>
        <sz val="12"/>
        <rFont val="方正仿宋_GBK"/>
        <family val="4"/>
      </rPr>
      <t>残疾人事业（一般公共预算）</t>
    </r>
  </si>
  <si>
    <r>
      <rPr>
        <sz val="12"/>
        <rFont val="方正仿宋_GBK"/>
        <family val="4"/>
      </rPr>
      <t>残疾人事业发展补助经费</t>
    </r>
  </si>
  <si>
    <r>
      <rPr>
        <sz val="12"/>
        <rFont val="方正仿宋_GBK"/>
        <family val="4"/>
      </rPr>
      <t>江北区残联机关</t>
    </r>
  </si>
  <si>
    <r>
      <rPr>
        <sz val="12"/>
        <rFont val="方正仿宋_GBK"/>
        <family val="4"/>
      </rPr>
      <t>优抚对象抚恤和生活优待补助</t>
    </r>
  </si>
  <si>
    <r>
      <rPr>
        <sz val="12"/>
        <rFont val="方正仿宋_GBK"/>
        <family val="4"/>
      </rPr>
      <t>优抚对象补助经费</t>
    </r>
  </si>
  <si>
    <r>
      <rPr>
        <sz val="12"/>
        <rFont val="方正仿宋_GBK"/>
        <family val="4"/>
      </rPr>
      <t>江北区退役军人事务局</t>
    </r>
  </si>
  <si>
    <r>
      <rPr>
        <sz val="12"/>
        <rFont val="方正仿宋_GBK"/>
        <family val="4"/>
      </rPr>
      <t>优抚对象医疗中央补助</t>
    </r>
  </si>
  <si>
    <r>
      <rPr>
        <sz val="12"/>
        <rFont val="方正仿宋_GBK"/>
        <family val="4"/>
      </rPr>
      <t>优抚对象医疗保障经费</t>
    </r>
  </si>
  <si>
    <r>
      <rPr>
        <sz val="12"/>
        <rFont val="方正仿宋_GBK"/>
        <family val="4"/>
      </rPr>
      <t>医疗服务和保障能力提升</t>
    </r>
  </si>
  <si>
    <r>
      <rPr>
        <sz val="12"/>
        <rFont val="方正仿宋_GBK"/>
        <family val="4"/>
      </rPr>
      <t>医疗服务与保障能力提升补助资金</t>
    </r>
  </si>
  <si>
    <r>
      <rPr>
        <sz val="12"/>
        <rFont val="方正仿宋_GBK"/>
        <family val="4"/>
      </rPr>
      <t>江北区医疗保障局</t>
    </r>
  </si>
  <si>
    <r>
      <rPr>
        <sz val="12"/>
        <rFont val="方正仿宋_GBK"/>
        <family val="4"/>
      </rPr>
      <t>清扫作业费</t>
    </r>
  </si>
  <si>
    <r>
      <rPr>
        <sz val="12"/>
        <rFont val="方正仿宋_GBK"/>
        <family val="4"/>
      </rPr>
      <t>江北区环境卫生管理所</t>
    </r>
  </si>
  <si>
    <r>
      <rPr>
        <sz val="12"/>
        <rFont val="方正仿宋_GBK"/>
        <family val="4"/>
      </rPr>
      <t>国省道桥隧检测维护</t>
    </r>
  </si>
  <si>
    <r>
      <rPr>
        <sz val="12"/>
        <rFont val="方正仿宋_GBK"/>
        <family val="4"/>
      </rPr>
      <t>成品油税费改革转移支付</t>
    </r>
  </si>
  <si>
    <r>
      <rPr>
        <sz val="12"/>
        <rFont val="方正仿宋_GBK"/>
        <family val="4"/>
      </rPr>
      <t>江北区公路事务中心</t>
    </r>
  </si>
  <si>
    <r>
      <rPr>
        <sz val="12"/>
        <rFont val="方正仿宋_GBK"/>
        <family val="4"/>
      </rPr>
      <t>公路日常养护费</t>
    </r>
  </si>
  <si>
    <r>
      <rPr>
        <sz val="12"/>
        <rFont val="方正仿宋_GBK"/>
        <family val="4"/>
      </rPr>
      <t>国省干线公路交通情况调查系统工程</t>
    </r>
  </si>
  <si>
    <r>
      <rPr>
        <sz val="12"/>
        <rFont val="方正仿宋_GBK"/>
        <family val="4"/>
      </rPr>
      <t>港航安全环保专项整治经费</t>
    </r>
  </si>
  <si>
    <r>
      <rPr>
        <sz val="12"/>
        <rFont val="方正仿宋_GBK"/>
        <family val="4"/>
      </rPr>
      <t>江北区港航事务中心</t>
    </r>
  </si>
  <si>
    <r>
      <rPr>
        <sz val="12"/>
        <rFont val="方正仿宋_GBK"/>
        <family val="4"/>
      </rPr>
      <t>区县证牌卡制作工作经费</t>
    </r>
  </si>
  <si>
    <r>
      <rPr>
        <sz val="12"/>
        <rFont val="方正仿宋_GBK"/>
        <family val="4"/>
      </rPr>
      <t>江北区道路运输事务中心</t>
    </r>
  </si>
  <si>
    <r>
      <rPr>
        <sz val="12"/>
        <rFont val="方正仿宋_GBK"/>
        <family val="4"/>
      </rPr>
      <t>区县道路运输事务机构专项经费</t>
    </r>
  </si>
  <si>
    <r>
      <rPr>
        <sz val="12"/>
        <rFont val="方正仿宋_GBK"/>
        <family val="4"/>
      </rPr>
      <t>城市棚户区改造项目补助资金</t>
    </r>
  </si>
  <si>
    <r>
      <rPr>
        <sz val="12"/>
        <rFont val="方正仿宋_GBK"/>
        <family val="4"/>
      </rPr>
      <t>中央财政城镇保障性安居工程补助资金</t>
    </r>
  </si>
  <si>
    <r>
      <rPr>
        <sz val="12"/>
        <rFont val="方正仿宋_GBK"/>
        <family val="4"/>
      </rPr>
      <t>江北区住房和城乡建设委员会机关</t>
    </r>
  </si>
  <si>
    <r>
      <t>2020</t>
    </r>
    <r>
      <rPr>
        <sz val="12"/>
        <rFont val="方正仿宋_GBK"/>
        <family val="4"/>
      </rPr>
      <t>年房交会优惠政策兑现</t>
    </r>
  </si>
  <si>
    <r>
      <rPr>
        <sz val="12"/>
        <rFont val="方正仿宋_GBK"/>
        <family val="4"/>
      </rPr>
      <t>城镇老旧小区改造</t>
    </r>
  </si>
  <si>
    <r>
      <rPr>
        <sz val="12"/>
        <rFont val="方正仿宋_GBK"/>
        <family val="4"/>
      </rPr>
      <t>江北区城市建设发展研究中心</t>
    </r>
  </si>
  <si>
    <r>
      <t>2022</t>
    </r>
    <r>
      <rPr>
        <sz val="12"/>
        <rFont val="方正仿宋_GBK"/>
        <family val="4"/>
      </rPr>
      <t>年中央财政保障性安居工程补助资金</t>
    </r>
  </si>
  <si>
    <r>
      <rPr>
        <sz val="12"/>
        <rFont val="方正仿宋_GBK"/>
        <family val="4"/>
      </rPr>
      <t>江北区住房保障事务中心</t>
    </r>
  </si>
  <si>
    <r>
      <rPr>
        <sz val="12"/>
        <rFont val="方正仿宋_GBK"/>
        <family val="4"/>
      </rPr>
      <t>家庭经济困难学生生活费</t>
    </r>
  </si>
  <si>
    <r>
      <rPr>
        <sz val="12"/>
        <rFont val="方正仿宋_GBK"/>
        <family val="4"/>
      </rPr>
      <t>城乡义务教育补助经费</t>
    </r>
  </si>
  <si>
    <r>
      <rPr>
        <sz val="12"/>
        <rFont val="方正仿宋_GBK"/>
        <family val="4"/>
      </rPr>
      <t>江北区教委机关</t>
    </r>
  </si>
  <si>
    <r>
      <rPr>
        <sz val="12"/>
        <rFont val="方正仿宋_GBK"/>
        <family val="4"/>
      </rPr>
      <t>普通高中学生资助资金</t>
    </r>
  </si>
  <si>
    <r>
      <rPr>
        <sz val="12"/>
        <rFont val="方正仿宋_GBK"/>
        <family val="4"/>
      </rPr>
      <t>学生资助补助经费</t>
    </r>
  </si>
  <si>
    <r>
      <rPr>
        <sz val="12"/>
        <rFont val="方正仿宋_GBK"/>
        <family val="4"/>
      </rPr>
      <t>预拨艺才技校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年春中职资助专项经费</t>
    </r>
  </si>
  <si>
    <r>
      <rPr>
        <sz val="12"/>
        <rFont val="方正仿宋_GBK"/>
        <family val="4"/>
      </rPr>
      <t>民办中职资助资金</t>
    </r>
  </si>
  <si>
    <r>
      <rPr>
        <sz val="12"/>
        <rFont val="方正仿宋_GBK"/>
        <family val="4"/>
      </rPr>
      <t>义务教育经济困难学生生活费</t>
    </r>
  </si>
  <si>
    <r>
      <rPr>
        <sz val="12"/>
        <rFont val="方正仿宋_GBK"/>
        <family val="4"/>
      </rPr>
      <t>江北区五宝实验学校</t>
    </r>
  </si>
  <si>
    <r>
      <rPr>
        <sz val="12"/>
        <rFont val="方正仿宋_GBK"/>
        <family val="4"/>
      </rPr>
      <t>生均公用经费</t>
    </r>
  </si>
  <si>
    <r>
      <rPr>
        <sz val="12"/>
        <rFont val="方正仿宋_GBK"/>
        <family val="4"/>
      </rPr>
      <t>江北区复盛实验学校</t>
    </r>
  </si>
  <si>
    <r>
      <rPr>
        <sz val="12"/>
        <rFont val="方正仿宋_GBK"/>
        <family val="4"/>
      </rPr>
      <t>江北区江北嘴实验学校</t>
    </r>
  </si>
  <si>
    <r>
      <rPr>
        <sz val="12"/>
        <rFont val="方正仿宋_GBK"/>
        <family val="4"/>
      </rPr>
      <t>江北区两江国际学校鱼嘴实验校</t>
    </r>
  </si>
  <si>
    <r>
      <rPr>
        <sz val="12"/>
        <rFont val="方正仿宋_GBK"/>
        <family val="4"/>
      </rPr>
      <t>江北区郭家沱小学校</t>
    </r>
  </si>
  <si>
    <r>
      <rPr>
        <sz val="12"/>
        <rFont val="方正仿宋_GBK"/>
        <family val="4"/>
      </rPr>
      <t>江北区石马村小学校</t>
    </r>
  </si>
  <si>
    <r>
      <rPr>
        <sz val="12"/>
        <rFont val="方正仿宋_GBK"/>
        <family val="4"/>
      </rPr>
      <t>义教家庭经济困难学生生活补助经费</t>
    </r>
  </si>
  <si>
    <r>
      <rPr>
        <sz val="12"/>
        <rFont val="方正仿宋_GBK"/>
        <family val="4"/>
      </rPr>
      <t>江北区唐家沱小学校</t>
    </r>
  </si>
  <si>
    <r>
      <rPr>
        <sz val="12"/>
        <rFont val="方正仿宋_GBK"/>
        <family val="4"/>
      </rPr>
      <t>江北区胜利村小学校</t>
    </r>
  </si>
  <si>
    <r>
      <rPr>
        <sz val="12"/>
        <rFont val="方正仿宋_GBK"/>
        <family val="4"/>
      </rPr>
      <t>江北区五里坪小学校</t>
    </r>
  </si>
  <si>
    <r>
      <rPr>
        <sz val="12"/>
        <rFont val="方正仿宋_GBK"/>
        <family val="4"/>
      </rPr>
      <t>江北区港城小学校</t>
    </r>
  </si>
  <si>
    <r>
      <rPr>
        <sz val="12"/>
        <rFont val="方正仿宋_GBK"/>
        <family val="4"/>
      </rPr>
      <t>江北区米亭子小学校</t>
    </r>
  </si>
  <si>
    <r>
      <rPr>
        <sz val="12"/>
        <rFont val="方正仿宋_GBK"/>
        <family val="4"/>
      </rPr>
      <t>江北区培新小学校</t>
    </r>
  </si>
  <si>
    <r>
      <rPr>
        <sz val="12"/>
        <rFont val="方正仿宋_GBK"/>
        <family val="4"/>
      </rPr>
      <t>江北区五里店小学校</t>
    </r>
  </si>
  <si>
    <r>
      <rPr>
        <sz val="12"/>
        <rFont val="方正仿宋_GBK"/>
        <family val="4"/>
      </rPr>
      <t>江北区新村致远实验小学校</t>
    </r>
  </si>
  <si>
    <r>
      <rPr>
        <sz val="12"/>
        <rFont val="方正仿宋_GBK"/>
        <family val="4"/>
      </rPr>
      <t>江北区劳卫小学校</t>
    </r>
  </si>
  <si>
    <r>
      <rPr>
        <sz val="12"/>
        <rFont val="方正仿宋_GBK"/>
        <family val="4"/>
      </rPr>
      <t>江北区鲤鱼池小学校</t>
    </r>
  </si>
  <si>
    <r>
      <rPr>
        <sz val="12"/>
        <rFont val="方正仿宋_GBK"/>
        <family val="4"/>
      </rPr>
      <t>江北区钢锋小学校</t>
    </r>
  </si>
  <si>
    <r>
      <rPr>
        <sz val="12"/>
        <rFont val="方正仿宋_GBK"/>
        <family val="4"/>
      </rPr>
      <t>江北区新村实验小学校</t>
    </r>
  </si>
  <si>
    <r>
      <rPr>
        <sz val="12"/>
        <rFont val="方正仿宋_GBK"/>
        <family val="4"/>
      </rPr>
      <t>江北区华新实验小学校</t>
    </r>
  </si>
  <si>
    <r>
      <rPr>
        <sz val="12"/>
        <rFont val="方正仿宋_GBK"/>
        <family val="4"/>
      </rPr>
      <t>江北区苗儿石小学校</t>
    </r>
  </si>
  <si>
    <r>
      <rPr>
        <sz val="12"/>
        <rFont val="方正仿宋_GBK"/>
        <family val="4"/>
      </rPr>
      <t>江北区蜀都小学校</t>
    </r>
  </si>
  <si>
    <r>
      <rPr>
        <sz val="12"/>
        <rFont val="方正仿宋_GBK"/>
        <family val="4"/>
      </rPr>
      <t>江北区建北小学校</t>
    </r>
  </si>
  <si>
    <r>
      <rPr>
        <sz val="12"/>
        <rFont val="方正仿宋_GBK"/>
        <family val="4"/>
      </rPr>
      <t>江北区观音桥小学校</t>
    </r>
  </si>
  <si>
    <r>
      <rPr>
        <sz val="12"/>
        <rFont val="方正仿宋_GBK"/>
        <family val="4"/>
      </rPr>
      <t>义务教育资助资金</t>
    </r>
  </si>
  <si>
    <r>
      <rPr>
        <sz val="12"/>
        <rFont val="方正仿宋_GBK"/>
        <family val="4"/>
      </rPr>
      <t>江北区玉带山小学校</t>
    </r>
  </si>
  <si>
    <r>
      <rPr>
        <sz val="12"/>
        <rFont val="方正仿宋_GBK"/>
        <family val="4"/>
      </rPr>
      <t>江北区洋河花园实验小学校</t>
    </r>
  </si>
  <si>
    <r>
      <rPr>
        <sz val="12"/>
        <rFont val="方正仿宋_GBK"/>
        <family val="4"/>
      </rPr>
      <t>载英中学校</t>
    </r>
  </si>
  <si>
    <r>
      <rPr>
        <sz val="12"/>
        <rFont val="方正仿宋_GBK"/>
        <family val="4"/>
      </rPr>
      <t>江北区寸滩实验学校</t>
    </r>
  </si>
  <si>
    <r>
      <rPr>
        <sz val="12"/>
        <rFont val="方正仿宋_GBK"/>
        <family val="4"/>
      </rPr>
      <t>诚善中学校</t>
    </r>
  </si>
  <si>
    <r>
      <rPr>
        <sz val="12"/>
        <rFont val="方正仿宋_GBK"/>
        <family val="4"/>
      </rPr>
      <t>徐悲鸿中学校</t>
    </r>
  </si>
  <si>
    <r>
      <rPr>
        <sz val="12"/>
        <rFont val="方正仿宋_GBK"/>
        <family val="4"/>
      </rPr>
      <t>江北区观音桥实验初级中学校</t>
    </r>
  </si>
  <si>
    <r>
      <rPr>
        <sz val="12"/>
        <rFont val="方正仿宋_GBK"/>
        <family val="4"/>
      </rPr>
      <t>江北区鸿恩实验学校</t>
    </r>
  </si>
  <si>
    <r>
      <rPr>
        <sz val="12"/>
        <rFont val="方正仿宋_GBK"/>
        <family val="4"/>
      </rPr>
      <t>第十八中学校</t>
    </r>
  </si>
  <si>
    <r>
      <rPr>
        <sz val="12"/>
        <rFont val="方正仿宋_GBK"/>
        <family val="4"/>
      </rPr>
      <t>十八中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年春季普通高中资助专项经费</t>
    </r>
  </si>
  <si>
    <r>
      <rPr>
        <sz val="12"/>
        <rFont val="方正仿宋_GBK"/>
        <family val="4"/>
      </rPr>
      <t>生均公用经费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初中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</si>
  <si>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字水中学</t>
    </r>
  </si>
  <si>
    <r>
      <rPr>
        <sz val="12"/>
        <rFont val="方正仿宋_GBK"/>
        <family val="4"/>
      </rPr>
      <t>字水中学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年春季高中资助专项经费</t>
    </r>
  </si>
  <si>
    <r>
      <rPr>
        <sz val="12"/>
        <rFont val="方正仿宋_GBK"/>
        <family val="4"/>
      </rPr>
      <t>蜀都中学校</t>
    </r>
  </si>
  <si>
    <r>
      <rPr>
        <sz val="12"/>
        <rFont val="方正仿宋_GBK"/>
        <family val="4"/>
      </rPr>
      <t>八中两江实验中学校</t>
    </r>
  </si>
  <si>
    <r>
      <rPr>
        <sz val="12"/>
        <rFont val="方正仿宋_GBK"/>
        <family val="4"/>
      </rPr>
      <t>十八中两江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年春季普通高中资助专项经费</t>
    </r>
  </si>
  <si>
    <r>
      <rPr>
        <sz val="12"/>
        <rFont val="方正仿宋_GBK"/>
        <family val="4"/>
      </rPr>
      <t>中职学生资助资金</t>
    </r>
  </si>
  <si>
    <r>
      <rPr>
        <sz val="12"/>
        <rFont val="方正仿宋_GBK"/>
        <family val="4"/>
      </rPr>
      <t>女子职业高级中学校</t>
    </r>
  </si>
  <si>
    <r>
      <rPr>
        <sz val="12"/>
        <rFont val="方正仿宋_GBK"/>
        <family val="4"/>
      </rPr>
      <t>女职中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年秋季中职资助专项经费</t>
    </r>
  </si>
  <si>
    <r>
      <rPr>
        <sz val="12"/>
        <rFont val="方正仿宋_GBK"/>
        <family val="4"/>
      </rPr>
      <t>中职专项资助金</t>
    </r>
  </si>
  <si>
    <r>
      <rPr>
        <sz val="12"/>
        <rFont val="方正仿宋_GBK"/>
        <family val="4"/>
      </rPr>
      <t>两江职业教育中心</t>
    </r>
  </si>
  <si>
    <r>
      <rPr>
        <sz val="12"/>
        <rFont val="方正仿宋_GBK"/>
        <family val="4"/>
      </rPr>
      <t>江北区华渝实验学校（重庆市教科院华渝实验学校）</t>
    </r>
  </si>
  <si>
    <r>
      <rPr>
        <sz val="12"/>
        <rFont val="方正仿宋_GBK"/>
        <family val="4"/>
      </rPr>
      <t>江北区东风实验学校</t>
    </r>
  </si>
  <si>
    <r>
      <rPr>
        <sz val="12"/>
        <rFont val="方正仿宋_GBK"/>
        <family val="4"/>
      </rPr>
      <t>江北区和济小学校</t>
    </r>
  </si>
  <si>
    <r>
      <rPr>
        <sz val="12"/>
        <rFont val="方正仿宋_GBK"/>
        <family val="4"/>
      </rPr>
      <t>二零三中学校</t>
    </r>
  </si>
  <si>
    <r>
      <rPr>
        <sz val="12"/>
        <rFont val="方正仿宋_GBK"/>
        <family val="4"/>
      </rPr>
      <t>二</t>
    </r>
    <r>
      <rPr>
        <sz val="12"/>
        <rFont val="Times New Roman"/>
        <family val="1"/>
      </rPr>
      <t>0</t>
    </r>
    <r>
      <rPr>
        <sz val="12"/>
        <rFont val="方正仿宋_GBK"/>
        <family val="4"/>
      </rPr>
      <t>三中学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年春季高中资助专项经费</t>
    </r>
  </si>
  <si>
    <r>
      <rPr>
        <sz val="12"/>
        <rFont val="方正仿宋_GBK"/>
        <family val="4"/>
      </rPr>
      <t>江北区科技小学校</t>
    </r>
  </si>
  <si>
    <r>
      <rPr>
        <sz val="12"/>
        <rFont val="方正仿宋_GBK"/>
        <family val="4"/>
      </rPr>
      <t>徐悲鸿小学校</t>
    </r>
  </si>
  <si>
    <r>
      <rPr>
        <sz val="12"/>
        <rFont val="方正仿宋_GBK"/>
        <family val="4"/>
      </rPr>
      <t>江北区滨江小学校</t>
    </r>
  </si>
  <si>
    <r>
      <rPr>
        <sz val="12"/>
        <rFont val="方正仿宋_GBK"/>
        <family val="4"/>
      </rPr>
      <t>滨江小学围墙堡坎排危工程</t>
    </r>
  </si>
  <si>
    <r>
      <rPr>
        <sz val="12"/>
        <rFont val="方正仿宋_GBK"/>
        <family val="4"/>
      </rPr>
      <t>江北区雨花小学校</t>
    </r>
  </si>
  <si>
    <r>
      <rPr>
        <sz val="12"/>
        <rFont val="方正仿宋_GBK"/>
        <family val="4"/>
      </rPr>
      <t>望江中学校</t>
    </r>
  </si>
  <si>
    <r>
      <rPr>
        <sz val="12"/>
        <rFont val="方正仿宋_GBK"/>
        <family val="4"/>
      </rPr>
      <t>望江中学</t>
    </r>
    <r>
      <rPr>
        <sz val="12"/>
        <rFont val="Times New Roman"/>
        <family val="1"/>
      </rPr>
      <t>2022</t>
    </r>
    <r>
      <rPr>
        <sz val="12"/>
        <rFont val="方正仿宋_GBK"/>
        <family val="4"/>
      </rPr>
      <t>年春季普通高中资助专项经费</t>
    </r>
  </si>
  <si>
    <r>
      <rPr>
        <sz val="12"/>
        <rFont val="方正仿宋_GBK"/>
        <family val="4"/>
      </rPr>
      <t>江北区望江小学校</t>
    </r>
  </si>
  <si>
    <r>
      <rPr>
        <sz val="12"/>
        <rFont val="方正仿宋_GBK"/>
        <family val="4"/>
      </rPr>
      <t>能巴蜀中学</t>
    </r>
  </si>
  <si>
    <r>
      <rPr>
        <sz val="12"/>
        <rFont val="方正仿宋_GBK"/>
        <family val="4"/>
      </rPr>
      <t>鲁能巴蜀中学民转公人员工资及绩效</t>
    </r>
  </si>
  <si>
    <r>
      <rPr>
        <sz val="12"/>
        <rFont val="方正仿宋_GBK"/>
        <family val="4"/>
      </rPr>
      <t>行知学校</t>
    </r>
  </si>
  <si>
    <r>
      <rPr>
        <sz val="12"/>
        <rFont val="方正仿宋_GBK"/>
        <family val="4"/>
      </rPr>
      <t>行知学校教学楼及食堂改造工程（二期）</t>
    </r>
  </si>
  <si>
    <r>
      <rPr>
        <sz val="12"/>
        <rFont val="方正仿宋_GBK"/>
        <family val="4"/>
      </rPr>
      <t>中宏帆初级中学</t>
    </r>
  </si>
  <si>
    <r>
      <rPr>
        <sz val="12"/>
        <rFont val="方正仿宋_GBK"/>
        <family val="4"/>
      </rPr>
      <t>基本药物制度补助资金</t>
    </r>
  </si>
  <si>
    <r>
      <rPr>
        <sz val="12"/>
        <rFont val="方正仿宋_GBK"/>
        <family val="4"/>
      </rPr>
      <t>江北区卫生和计划生育委员会</t>
    </r>
  </si>
  <si>
    <r>
      <rPr>
        <sz val="12"/>
        <rFont val="方正仿宋_GBK"/>
        <family val="4"/>
      </rPr>
      <t>新冠肺炎疫情防控专项经费</t>
    </r>
  </si>
  <si>
    <r>
      <rPr>
        <sz val="12"/>
        <rFont val="方正仿宋_GBK"/>
        <family val="4"/>
      </rPr>
      <t>县级基本财力保障机制奖补资金</t>
    </r>
  </si>
  <si>
    <r>
      <rPr>
        <sz val="12"/>
        <rFont val="方正仿宋_GBK"/>
        <family val="4"/>
      </rPr>
      <t>计划生育转移支付资金</t>
    </r>
  </si>
  <si>
    <r>
      <rPr>
        <sz val="12"/>
        <rFont val="方正仿宋_GBK"/>
        <family val="4"/>
      </rPr>
      <t>计生奖扶特扶</t>
    </r>
  </si>
  <si>
    <r>
      <rPr>
        <sz val="12"/>
        <rFont val="方正仿宋_GBK"/>
        <family val="4"/>
      </rPr>
      <t>卫生健康人才培养培训</t>
    </r>
  </si>
  <si>
    <r>
      <rPr>
        <sz val="12"/>
        <rFont val="方正仿宋_GBK"/>
        <family val="4"/>
      </rPr>
      <t>公立医院综合改革</t>
    </r>
  </si>
  <si>
    <r>
      <rPr>
        <sz val="12"/>
        <rFont val="方正仿宋_GBK"/>
        <family val="4"/>
      </rPr>
      <t>中医药事业专承与发展</t>
    </r>
  </si>
  <si>
    <r>
      <rPr>
        <sz val="12"/>
        <rFont val="方正仿宋_GBK"/>
        <family val="4"/>
      </rPr>
      <t>基本公共卫生服务资金</t>
    </r>
  </si>
  <si>
    <r>
      <rPr>
        <sz val="12"/>
        <rFont val="方正仿宋_GBK"/>
        <family val="4"/>
      </rPr>
      <t>基本公共卫生服务补助资金</t>
    </r>
  </si>
  <si>
    <r>
      <rPr>
        <sz val="12"/>
        <rFont val="方正仿宋_GBK"/>
        <family val="4"/>
      </rPr>
      <t>文旅企业贷款贴息资金</t>
    </r>
  </si>
  <si>
    <r>
      <rPr>
        <sz val="12"/>
        <rFont val="方正仿宋_GBK"/>
        <family val="4"/>
      </rPr>
      <t>江北区文化和旅游发展委员会机关</t>
    </r>
  </si>
  <si>
    <r>
      <rPr>
        <sz val="12"/>
        <rFont val="方正仿宋_GBK"/>
        <family val="4"/>
      </rPr>
      <t>文化产业扶持资金</t>
    </r>
  </si>
  <si>
    <r>
      <rPr>
        <sz val="12"/>
        <rFont val="方正仿宋_GBK"/>
        <family val="4"/>
      </rPr>
      <t>江北区文管所</t>
    </r>
  </si>
  <si>
    <r>
      <rPr>
        <sz val="12"/>
        <rFont val="方正仿宋_GBK"/>
        <family val="4"/>
      </rPr>
      <t>科技产业发展扶持专项</t>
    </r>
  </si>
  <si>
    <r>
      <rPr>
        <sz val="12"/>
        <rFont val="方正仿宋_GBK"/>
        <family val="4"/>
      </rPr>
      <t>江北区科技局机关</t>
    </r>
  </si>
  <si>
    <r>
      <rPr>
        <sz val="12"/>
        <rFont val="方正仿宋_GBK"/>
        <family val="4"/>
      </rPr>
      <t>林业改革发展资金</t>
    </r>
  </si>
  <si>
    <r>
      <rPr>
        <sz val="12"/>
        <rFont val="方正仿宋_GBK"/>
        <family val="4"/>
      </rPr>
      <t>江北区规划和自然资源局</t>
    </r>
  </si>
  <si>
    <r>
      <rPr>
        <sz val="12"/>
        <rFont val="方正仿宋_GBK"/>
        <family val="4"/>
      </rPr>
      <t>林木资源保护</t>
    </r>
  </si>
  <si>
    <r>
      <rPr>
        <sz val="12"/>
        <rFont val="方正仿宋_GBK"/>
        <family val="4"/>
      </rPr>
      <t>优抚医疗资金</t>
    </r>
  </si>
  <si>
    <r>
      <rPr>
        <sz val="12"/>
        <rFont val="方正仿宋_GBK"/>
        <family val="4"/>
      </rPr>
      <t>江北区财政局（社保专户）</t>
    </r>
  </si>
  <si>
    <r>
      <rPr>
        <sz val="12"/>
        <rFont val="方正仿宋_GBK"/>
        <family val="4"/>
      </rPr>
      <t>城乡医疗救助补助资金</t>
    </r>
  </si>
  <si>
    <r>
      <rPr>
        <sz val="12"/>
        <rFont val="方正仿宋_GBK"/>
        <family val="4"/>
      </rPr>
      <t>医疗救助补助资金</t>
    </r>
  </si>
  <si>
    <r>
      <rPr>
        <sz val="12"/>
        <rFont val="方正仿宋_GBK"/>
        <family val="4"/>
      </rPr>
      <t>医疗救助等社会救助、社会福利资金</t>
    </r>
  </si>
  <si>
    <r>
      <rPr>
        <sz val="12"/>
        <rFont val="方正仿宋_GBK"/>
        <family val="4"/>
      </rPr>
      <t>全区工资统发</t>
    </r>
  </si>
  <si>
    <r>
      <rPr>
        <sz val="12"/>
        <rFont val="方正仿宋_GBK"/>
        <family val="4"/>
      </rPr>
      <t>江北区财政局（财政代付专户）</t>
    </r>
  </si>
  <si>
    <r>
      <rPr>
        <sz val="12"/>
        <rFont val="方正仿宋_GBK"/>
        <family val="4"/>
      </rPr>
      <t>发放耕地地力保护补贴</t>
    </r>
  </si>
  <si>
    <r>
      <rPr>
        <sz val="12"/>
        <rFont val="方正仿宋_GBK"/>
        <family val="4"/>
      </rPr>
      <t>农业生产发展资金</t>
    </r>
  </si>
  <si>
    <r>
      <rPr>
        <sz val="12"/>
        <rFont val="方正仿宋_GBK"/>
        <family val="4"/>
      </rPr>
      <t>江北区财政局（农财科）</t>
    </r>
  </si>
  <si>
    <t>附件6</t>
  </si>
  <si>
    <r>
      <t>2022</t>
    </r>
    <r>
      <rPr>
        <sz val="18"/>
        <color indexed="8"/>
        <rFont val="方正小标宋_GBK"/>
        <family val="4"/>
      </rPr>
      <t>年江北区预备费安排情况表</t>
    </r>
  </si>
  <si>
    <t>单位</t>
  </si>
  <si>
    <t>预算安排情况</t>
  </si>
  <si>
    <t>突发事件的应急处置与抢险救援开支</t>
  </si>
  <si>
    <t>重庆市江北区人民政府寸滩街道办事处</t>
  </si>
  <si>
    <t>月光丽苑堡坎垮塌应急抢险</t>
  </si>
  <si>
    <t>重庆市江北区应急管理局</t>
  </si>
  <si>
    <t>森林灭火装备购置</t>
  </si>
  <si>
    <t>突发公共卫生事件的预防、控制、消除开支</t>
  </si>
  <si>
    <t>重庆市江北区经济和信息化委员会</t>
  </si>
  <si>
    <t>新冠肺炎防疫采购物资专项资金</t>
  </si>
  <si>
    <t>重庆港城工业园区管理委员会</t>
  </si>
  <si>
    <t>新冠疫情防控资金预算</t>
  </si>
  <si>
    <t>重庆市江北区观音桥商圈管理办公室</t>
  </si>
  <si>
    <t>重庆市江北区交通局</t>
  </si>
  <si>
    <t>重庆市江北区卫生健康委员会</t>
  </si>
  <si>
    <t>重庆市江北区石马河街道办事处</t>
  </si>
  <si>
    <t>重庆市江北区人民政府大石坝街道办事处</t>
  </si>
  <si>
    <t>重庆市江北区观音桥街道社区事务服务中心</t>
  </si>
  <si>
    <t>重庆市江北区华新街街道社区事务服务中心</t>
  </si>
  <si>
    <t>重庆市江北区人民政府五里店街道办事处</t>
  </si>
  <si>
    <t>重庆市江北区人民政府江北城街道办事处</t>
  </si>
  <si>
    <t>重庆市江北区铁山坪街道办事处</t>
  </si>
  <si>
    <t>重庆市江北区郭家沱街道办事处</t>
  </si>
  <si>
    <t>重庆市江北区鱼嘴镇人民政府</t>
  </si>
  <si>
    <t>重庆市江北区复盛镇人民政府</t>
  </si>
  <si>
    <t>附件7</t>
  </si>
  <si>
    <t>2022年地方政府债务限额调整情况表</t>
  </si>
  <si>
    <t>单位：亿元</t>
  </si>
  <si>
    <t>江北区</t>
  </si>
  <si>
    <t>一、2021年地方政府债务限额</t>
  </si>
  <si>
    <t>其中： 一般债务限额</t>
  </si>
  <si>
    <t xml:space="preserve">       专项债务限额</t>
  </si>
  <si>
    <t>二、2022年新增地方政府债务限额</t>
  </si>
  <si>
    <t>三、2022年地方政府债务限额</t>
  </si>
  <si>
    <t>附件8</t>
  </si>
  <si>
    <r>
      <t>2022</t>
    </r>
    <r>
      <rPr>
        <sz val="18"/>
        <rFont val="方正小标宋_GBK"/>
        <family val="4"/>
      </rPr>
      <t>年江北区地方政府债券使用情况表</t>
    </r>
  </si>
  <si>
    <t>债券名称</t>
  </si>
  <si>
    <t>债券类型</t>
  </si>
  <si>
    <t>用途</t>
  </si>
  <si>
    <r>
      <rPr>
        <sz val="11"/>
        <rFont val="方正黑体_GBK"/>
        <family val="4"/>
      </rPr>
      <t>金额</t>
    </r>
  </si>
  <si>
    <t>债务（使用）单位</t>
  </si>
  <si>
    <t>债务名称</t>
  </si>
  <si>
    <t>2022年重庆市政府一般债券（二期）</t>
  </si>
  <si>
    <t>新增一般债券</t>
  </si>
  <si>
    <t>用于公益性项目建设</t>
  </si>
  <si>
    <t>重庆市江北区教委</t>
  </si>
  <si>
    <t>江北区溉澜溪实验学校新建工程</t>
  </si>
  <si>
    <t>重庆市二〇三中学校高中部校舍改造工程（一期）</t>
  </si>
  <si>
    <t>2022年重庆市政府一般债券（一期）</t>
  </si>
  <si>
    <t>重庆市江北区华新实验小学校福宁村校区新建工程</t>
  </si>
  <si>
    <t>重庆市江北区华新鹿鸣实验学校新建工程</t>
  </si>
  <si>
    <t>2022年重庆市政府专项债券（十二期）</t>
  </si>
  <si>
    <t>新增专项债券</t>
  </si>
  <si>
    <t>重庆市江北区玉带办</t>
  </si>
  <si>
    <t>江北区玉带数字产业园配套基础设施 项目</t>
  </si>
  <si>
    <t>江北区医疗卫生基础设施项目</t>
  </si>
  <si>
    <t>重庆市江北区港城工业园区发展中心</t>
  </si>
  <si>
    <t>江北区港城园区基础设施建设项目（二期）</t>
  </si>
  <si>
    <t>江北区住房和城乡建设委员会</t>
  </si>
  <si>
    <t>江北区“两江四岸”文化旅游基础设施项目</t>
  </si>
  <si>
    <t>重庆江北嘴中央商务区管理委员会办公室</t>
  </si>
  <si>
    <t>江北嘴金融文旅基础设施建设项目（一期）</t>
  </si>
  <si>
    <t>重庆市港城工业园区建设有限公司</t>
  </si>
  <si>
    <t>港城园区市政设施及配套工程</t>
  </si>
  <si>
    <t>重庆市江北区城市建设发展研究中心</t>
  </si>
  <si>
    <t>长安三工厂城镇老旧小区基础设施建设项目</t>
  </si>
  <si>
    <t>重庆观音桥商圈建设有限责任公司</t>
  </si>
  <si>
    <t>观音桥高科技总部基地及智慧产业园区基础设施项目（二期）</t>
  </si>
  <si>
    <t>江北区第十兵工厂（1862项目）特色街区文化旅游基础设施建设项目</t>
  </si>
  <si>
    <t>江北区港城园区基础设施建设项目</t>
  </si>
  <si>
    <t>重庆市江北区中鹏实业（集团）有限公司</t>
  </si>
  <si>
    <t>海尔路水口立交工程</t>
  </si>
  <si>
    <t>2022年重庆市政府专项债券（二十三期）</t>
  </si>
  <si>
    <t>2022年重庆市政府专项债券（九期）</t>
  </si>
  <si>
    <t>2022年重庆市政府专项债券（二期）</t>
  </si>
  <si>
    <t>重庆市睿昇建设发展有限公司</t>
  </si>
  <si>
    <t>江北区南桥智汇港信息产业园基础设施建设工程</t>
  </si>
  <si>
    <t>江北区城镇老旧小区更新改造工程（二期）</t>
  </si>
  <si>
    <t>2017年重庆市政府一般债券（一期）</t>
  </si>
  <si>
    <t>再融资债券</t>
  </si>
  <si>
    <t>用于偿还2022年到期的政府债券本金</t>
  </si>
  <si>
    <t>江北区政府</t>
  </si>
  <si>
    <t>2017年重庆市政府专项债券（一期）</t>
  </si>
  <si>
    <t>用于偿还2023年到期的政府债券本金</t>
  </si>
  <si>
    <t>2015年重庆市政府一般债券（三期）</t>
  </si>
  <si>
    <t>用于偿还2024年到期的政府债券本金</t>
  </si>
  <si>
    <t>2019年重庆市政府一般债券（三期）</t>
  </si>
  <si>
    <t>用于偿还2025年到期的政府债券本金</t>
  </si>
  <si>
    <t>2017年重庆市政府定向置换一般债券（四期）</t>
  </si>
  <si>
    <t>用于偿还2026年到期的政府债券本金</t>
  </si>
  <si>
    <t>防疫物资采购经费（核酸采样仓）</t>
  </si>
  <si>
    <t>防疫物资采购经费（全员核酸检测）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</si>
</sst>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_ * #,##0_ ;_ * \-#,##0_ ;_ * &quot;-&quot;??_ ;_ @_ "/>
  </numFmts>
  <fonts count="84">
    <font>
      <sz val="11"/>
      <color indexed="8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0"/>
      <name val="宋体"/>
      <family val="0"/>
    </font>
    <font>
      <sz val="14"/>
      <color indexed="8"/>
      <name val="方正黑体_GBK"/>
      <family val="4"/>
    </font>
    <font>
      <sz val="11"/>
      <color indexed="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方正黑体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name val="Arial"/>
      <family val="2"/>
    </font>
    <font>
      <sz val="10"/>
      <name val="方正黑体_GBK"/>
      <family val="4"/>
    </font>
    <font>
      <sz val="20"/>
      <name val="方正小标宋_GBK"/>
      <family val="4"/>
    </font>
    <font>
      <sz val="12"/>
      <name val="方正黑体_GBK"/>
      <family val="4"/>
    </font>
    <font>
      <sz val="12"/>
      <name val="宋体"/>
      <family val="0"/>
    </font>
    <font>
      <sz val="12"/>
      <name val="黑体"/>
      <family val="3"/>
    </font>
    <font>
      <sz val="18"/>
      <name val="方正黑体_GBK"/>
      <family val="4"/>
    </font>
    <font>
      <b/>
      <sz val="16"/>
      <name val="黑体"/>
      <family val="3"/>
    </font>
    <font>
      <sz val="10"/>
      <color indexed="8"/>
      <name val="Arial"/>
      <family val="2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黑体_GBK"/>
      <family val="4"/>
    </font>
    <font>
      <sz val="11"/>
      <color indexed="8"/>
      <name val="方正仿宋_GBK"/>
      <family val="4"/>
    </font>
    <font>
      <sz val="12"/>
      <color indexed="8"/>
      <name val="Arial"/>
      <family val="2"/>
    </font>
    <font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8"/>
      <color indexed="8"/>
      <name val="方正小标宋_GBK"/>
      <family val="4"/>
    </font>
    <font>
      <sz val="20"/>
      <name val="Times New Roman"/>
      <family val="1"/>
    </font>
    <font>
      <sz val="11"/>
      <color indexed="8"/>
      <name val="方正黑体_GBK"/>
      <family val="4"/>
    </font>
    <font>
      <sz val="10"/>
      <color indexed="8"/>
      <name val="方正仿宋_GBK"/>
      <family val="4"/>
    </font>
    <font>
      <sz val="10"/>
      <color indexed="10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2"/>
      <color indexed="8"/>
      <name val="黑体"/>
      <family val="3"/>
    </font>
    <font>
      <b/>
      <sz val="11"/>
      <color indexed="8"/>
      <name val="方正仿宋_GBK"/>
      <family val="4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1"/>
      <color theme="1"/>
      <name val="方正仿宋_GBK"/>
      <family val="4"/>
    </font>
    <font>
      <sz val="11"/>
      <color theme="1"/>
      <name val="方正黑体_GBK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0"/>
      <color rgb="FFFF0000"/>
      <name val="Times New Roman"/>
      <family val="1"/>
    </font>
    <font>
      <sz val="12"/>
      <color theme="1"/>
      <name val="黑体"/>
      <family val="3"/>
    </font>
    <font>
      <sz val="12"/>
      <color theme="1"/>
      <name val="方正黑体_GBK"/>
      <family val="4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方正仿宋_GBK"/>
      <family val="4"/>
    </font>
    <font>
      <sz val="18"/>
      <color rgb="FF000000"/>
      <name val="方正小标宋_GBK"/>
      <family val="4"/>
    </font>
    <font>
      <sz val="18"/>
      <color rgb="FF000000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rgb="FF000000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5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Protection="0">
      <alignment vertical="center"/>
    </xf>
    <xf numFmtId="0" fontId="17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34" fillId="17" borderId="6" applyNumberFormat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6" fillId="16" borderId="8" applyNumberFormat="0" applyAlignment="0" applyProtection="0"/>
    <xf numFmtId="0" fontId="44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/>
    </xf>
    <xf numFmtId="176" fontId="0" fillId="0" borderId="0" xfId="60" applyNumberFormat="1" applyFill="1" applyBorder="1" applyAlignment="1">
      <alignment/>
      <protection/>
    </xf>
    <xf numFmtId="176" fontId="1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1" fillId="0" borderId="0" xfId="60" applyNumberFormat="1" applyFont="1" applyFill="1" applyBorder="1" applyAlignment="1">
      <alignment wrapText="1"/>
      <protection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4" fillId="0" borderId="0" xfId="60" applyNumberFormat="1" applyFont="1" applyFill="1" applyBorder="1" applyAlignment="1">
      <alignment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0" fillId="0" borderId="0" xfId="60" applyNumberFormat="1" applyFill="1" applyBorder="1" applyAlignment="1">
      <alignment horizontal="left"/>
      <protection/>
    </xf>
    <xf numFmtId="176" fontId="2" fillId="0" borderId="10" xfId="60" applyNumberFormat="1" applyFont="1" applyFill="1" applyBorder="1" applyAlignment="1" applyProtection="1">
      <alignment/>
      <protection/>
    </xf>
    <xf numFmtId="176" fontId="7" fillId="0" borderId="10" xfId="60" applyNumberFormat="1" applyFont="1" applyFill="1" applyBorder="1" applyAlignment="1" applyProtection="1">
      <alignment horizontal="right"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8" fillId="24" borderId="11" xfId="60" applyNumberFormat="1" applyFont="1" applyFill="1" applyBorder="1" applyAlignment="1" applyProtection="1">
      <alignment horizontal="center" vertical="center" wrapText="1"/>
      <protection/>
    </xf>
    <xf numFmtId="176" fontId="9" fillId="24" borderId="11" xfId="60" applyNumberFormat="1" applyFont="1" applyFill="1" applyBorder="1" applyAlignment="1" applyProtection="1">
      <alignment horizontal="center" vertical="center" wrapText="1"/>
      <protection/>
    </xf>
    <xf numFmtId="176" fontId="10" fillId="24" borderId="11" xfId="60" applyNumberFormat="1" applyFont="1" applyFill="1" applyBorder="1" applyAlignment="1" applyProtection="1">
      <alignment horizontal="center" vertical="center" wrapText="1"/>
      <protection/>
    </xf>
    <xf numFmtId="176" fontId="2" fillId="24" borderId="11" xfId="60" applyNumberFormat="1" applyFont="1" applyFill="1" applyBorder="1" applyAlignment="1" applyProtection="1">
      <alignment horizontal="center" vertical="center" wrapText="1"/>
      <protection/>
    </xf>
    <xf numFmtId="176" fontId="2" fillId="24" borderId="11" xfId="60" applyNumberFormat="1" applyFont="1" applyFill="1" applyBorder="1" applyAlignment="1" applyProtection="1">
      <alignment vertical="center" wrapText="1"/>
      <protection/>
    </xf>
    <xf numFmtId="176" fontId="7" fillId="0" borderId="11" xfId="60" applyNumberFormat="1" applyFont="1" applyFill="1" applyBorder="1" applyAlignment="1" applyProtection="1">
      <alignment wrapText="1"/>
      <protection/>
    </xf>
    <xf numFmtId="176" fontId="2" fillId="24" borderId="11" xfId="60" applyNumberFormat="1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66" fillId="0" borderId="0" xfId="0" applyFont="1" applyFill="1" applyAlignment="1">
      <alignment horizontal="right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177" fontId="65" fillId="0" borderId="11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177" fontId="65" fillId="0" borderId="11" xfId="0" applyNumberFormat="1" applyFont="1" applyFill="1" applyBorder="1" applyAlignment="1">
      <alignment horizontal="right" vertical="center" wrapText="1"/>
    </xf>
    <xf numFmtId="0" fontId="68" fillId="0" borderId="11" xfId="0" applyFont="1" applyFill="1" applyBorder="1" applyAlignment="1">
      <alignment vertical="center" wrapText="1"/>
    </xf>
    <xf numFmtId="177" fontId="65" fillId="0" borderId="11" xfId="0" applyNumberFormat="1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41" applyNumberFormat="1" applyFont="1" applyFill="1" applyBorder="1" applyAlignment="1">
      <alignment/>
    </xf>
    <xf numFmtId="0" fontId="17" fillId="0" borderId="0" xfId="0" applyFont="1" applyFill="1" applyAlignment="1">
      <alignment vertical="top"/>
    </xf>
    <xf numFmtId="0" fontId="19" fillId="0" borderId="0" xfId="45" applyFont="1" applyFill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top"/>
    </xf>
    <xf numFmtId="0" fontId="9" fillId="0" borderId="0" xfId="45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21" fillId="0" borderId="0" xfId="41" applyNumberFormat="1" applyFont="1" applyFill="1" applyBorder="1" applyAlignment="1">
      <alignment/>
    </xf>
    <xf numFmtId="0" fontId="25" fillId="0" borderId="0" xfId="41" applyNumberFormat="1" applyFont="1" applyFill="1" applyBorder="1" applyAlignment="1">
      <alignment horizontal="right"/>
    </xf>
    <xf numFmtId="0" fontId="26" fillId="0" borderId="11" xfId="41" applyNumberFormat="1" applyFont="1" applyFill="1" applyBorder="1" applyAlignment="1">
      <alignment horizontal="center" vertical="center" wrapText="1"/>
    </xf>
    <xf numFmtId="0" fontId="2" fillId="0" borderId="11" xfId="41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0" fontId="2" fillId="0" borderId="11" xfId="41" applyNumberFormat="1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vertical="center"/>
    </xf>
    <xf numFmtId="0" fontId="75" fillId="0" borderId="0" xfId="41" applyNumberFormat="1" applyFont="1" applyFill="1" applyBorder="1" applyAlignment="1">
      <alignment/>
    </xf>
    <xf numFmtId="177" fontId="21" fillId="0" borderId="0" xfId="41" applyNumberFormat="1" applyFont="1" applyFill="1" applyBorder="1" applyAlignment="1">
      <alignment/>
    </xf>
    <xf numFmtId="0" fontId="16" fillId="0" borderId="11" xfId="41" applyNumberFormat="1" applyFont="1" applyFill="1" applyBorder="1" applyAlignment="1">
      <alignment horizontal="center" vertical="center" wrapText="1"/>
    </xf>
    <xf numFmtId="177" fontId="16" fillId="0" borderId="11" xfId="41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65" fillId="0" borderId="11" xfId="0" applyNumberFormat="1" applyFont="1" applyFill="1" applyBorder="1" applyAlignment="1">
      <alignment vertical="center"/>
    </xf>
    <xf numFmtId="9" fontId="7" fillId="0" borderId="11" xfId="0" applyNumberFormat="1" applyFont="1" applyFill="1" applyBorder="1" applyAlignment="1">
      <alignment vertical="center"/>
    </xf>
    <xf numFmtId="176" fontId="65" fillId="0" borderId="11" xfId="0" applyNumberFormat="1" applyFont="1" applyFill="1" applyBorder="1" applyAlignment="1">
      <alignment vertical="center"/>
    </xf>
    <xf numFmtId="0" fontId="2" fillId="0" borderId="17" xfId="41" applyNumberFormat="1" applyFont="1" applyFill="1" applyBorder="1" applyAlignment="1">
      <alignment vertical="center"/>
    </xf>
    <xf numFmtId="0" fontId="27" fillId="0" borderId="11" xfId="41" applyNumberFormat="1" applyFont="1" applyFill="1" applyBorder="1" applyAlignment="1">
      <alignment horizontal="left" vertical="center" wrapText="1"/>
    </xf>
    <xf numFmtId="176" fontId="64" fillId="0" borderId="11" xfId="0" applyNumberFormat="1" applyFont="1" applyBorder="1" applyAlignment="1">
      <alignment horizontal="right" vertical="center"/>
    </xf>
    <xf numFmtId="176" fontId="64" fillId="0" borderId="11" xfId="0" applyNumberFormat="1" applyFont="1" applyFill="1" applyBorder="1" applyAlignment="1">
      <alignment horizontal="right" vertical="center"/>
    </xf>
    <xf numFmtId="0" fontId="2" fillId="0" borderId="11" xfId="41" applyNumberFormat="1" applyFont="1" applyFill="1" applyBorder="1" applyAlignment="1">
      <alignment vertical="center"/>
    </xf>
    <xf numFmtId="0" fontId="28" fillId="0" borderId="0" xfId="41" applyNumberFormat="1" applyFont="1" applyFill="1" applyBorder="1" applyAlignment="1">
      <alignment/>
    </xf>
    <xf numFmtId="0" fontId="29" fillId="0" borderId="0" xfId="41" applyNumberFormat="1" applyFont="1" applyFill="1" applyBorder="1" applyAlignment="1">
      <alignment/>
    </xf>
    <xf numFmtId="0" fontId="13" fillId="0" borderId="0" xfId="41" applyNumberFormat="1" applyFont="1" applyFill="1" applyBorder="1" applyAlignment="1">
      <alignment/>
    </xf>
    <xf numFmtId="177" fontId="13" fillId="0" borderId="0" xfId="41" applyNumberFormat="1" applyFont="1" applyFill="1" applyBorder="1" applyAlignment="1">
      <alignment/>
    </xf>
    <xf numFmtId="0" fontId="30" fillId="0" borderId="11" xfId="41" applyNumberFormat="1" applyFont="1" applyFill="1" applyBorder="1" applyAlignment="1">
      <alignment horizontal="center" vertical="center" wrapText="1"/>
    </xf>
    <xf numFmtId="176" fontId="31" fillId="0" borderId="11" xfId="41" applyNumberFormat="1" applyFont="1" applyFill="1" applyBorder="1" applyAlignment="1">
      <alignment horizontal="right" vertical="center" shrinkToFit="1"/>
    </xf>
    <xf numFmtId="176" fontId="76" fillId="0" borderId="11" xfId="41" applyNumberFormat="1" applyFont="1" applyFill="1" applyBorder="1" applyAlignment="1">
      <alignment horizontal="right" vertical="center" shrinkToFit="1"/>
    </xf>
    <xf numFmtId="0" fontId="77" fillId="0" borderId="11" xfId="41" applyNumberFormat="1" applyFont="1" applyFill="1" applyBorder="1" applyAlignment="1">
      <alignment horizontal="center" vertical="center" wrapText="1"/>
    </xf>
    <xf numFmtId="177" fontId="76" fillId="0" borderId="11" xfId="41" applyNumberFormat="1" applyFont="1" applyFill="1" applyBorder="1" applyAlignment="1">
      <alignment horizontal="right" vertical="center" shrinkToFit="1"/>
    </xf>
    <xf numFmtId="0" fontId="30" fillId="0" borderId="11" xfId="41" applyNumberFormat="1" applyFont="1" applyFill="1" applyBorder="1" applyAlignment="1">
      <alignment vertical="center" wrapText="1"/>
    </xf>
    <xf numFmtId="0" fontId="77" fillId="0" borderId="11" xfId="41" applyNumberFormat="1" applyFont="1" applyFill="1" applyBorder="1" applyAlignment="1">
      <alignment vertical="center" wrapText="1"/>
    </xf>
    <xf numFmtId="0" fontId="2" fillId="0" borderId="11" xfId="41" applyNumberFormat="1" applyFont="1" applyFill="1" applyBorder="1" applyAlignment="1">
      <alignment vertical="center" wrapText="1"/>
    </xf>
    <xf numFmtId="178" fontId="7" fillId="0" borderId="11" xfId="61" applyNumberFormat="1" applyFont="1" applyFill="1" applyBorder="1" applyAlignment="1" applyProtection="1">
      <alignment horizontal="right" vertical="center" wrapText="1"/>
      <protection/>
    </xf>
    <xf numFmtId="176" fontId="7" fillId="0" borderId="11" xfId="41" applyNumberFormat="1" applyFont="1" applyFill="1" applyBorder="1" applyAlignment="1">
      <alignment horizontal="right" vertical="center" shrinkToFit="1"/>
    </xf>
    <xf numFmtId="178" fontId="65" fillId="0" borderId="11" xfId="61" applyNumberFormat="1" applyFont="1" applyFill="1" applyBorder="1" applyAlignment="1" applyProtection="1">
      <alignment horizontal="right" vertical="center" wrapText="1"/>
      <protection/>
    </xf>
    <xf numFmtId="0" fontId="66" fillId="0" borderId="11" xfId="41" applyNumberFormat="1" applyFont="1" applyFill="1" applyBorder="1" applyAlignment="1">
      <alignment vertical="center" wrapText="1"/>
    </xf>
    <xf numFmtId="179" fontId="65" fillId="0" borderId="11" xfId="61" applyNumberFormat="1" applyFont="1" applyFill="1" applyBorder="1" applyAlignment="1" applyProtection="1">
      <alignment vertical="center"/>
      <protection/>
    </xf>
    <xf numFmtId="177" fontId="65" fillId="0" borderId="11" xfId="41" applyNumberFormat="1" applyFont="1" applyFill="1" applyBorder="1" applyAlignment="1">
      <alignment horizontal="right" vertical="center" shrinkToFit="1"/>
    </xf>
    <xf numFmtId="179" fontId="65" fillId="0" borderId="11" xfId="61" applyNumberFormat="1" applyFont="1" applyFill="1" applyBorder="1" applyAlignment="1" applyProtection="1">
      <alignment horizontal="right" vertical="center"/>
      <protection/>
    </xf>
    <xf numFmtId="176" fontId="65" fillId="0" borderId="11" xfId="41" applyNumberFormat="1" applyFont="1" applyFill="1" applyBorder="1" applyAlignment="1">
      <alignment horizontal="right" vertical="center" shrinkToFit="1"/>
    </xf>
    <xf numFmtId="0" fontId="66" fillId="0" borderId="11" xfId="41" applyNumberFormat="1" applyFont="1" applyFill="1" applyBorder="1" applyAlignment="1">
      <alignment horizontal="left" vertical="center" wrapText="1"/>
    </xf>
    <xf numFmtId="177" fontId="7" fillId="0" borderId="11" xfId="41" applyNumberFormat="1" applyFont="1" applyFill="1" applyBorder="1" applyAlignment="1">
      <alignment horizontal="right" vertical="center" shrinkToFit="1"/>
    </xf>
    <xf numFmtId="178" fontId="7" fillId="0" borderId="11" xfId="61" applyNumberFormat="1" applyFont="1" applyFill="1" applyBorder="1" applyAlignment="1" applyProtection="1">
      <alignment horizontal="right" vertical="center"/>
      <protection/>
    </xf>
    <xf numFmtId="177" fontId="31" fillId="0" borderId="11" xfId="41" applyNumberFormat="1" applyFont="1" applyFill="1" applyBorder="1" applyAlignment="1">
      <alignment horizontal="right" vertical="center" shrinkToFit="1"/>
    </xf>
    <xf numFmtId="0" fontId="7" fillId="0" borderId="11" xfId="41" applyNumberFormat="1" applyFont="1" applyFill="1" applyBorder="1" applyAlignment="1">
      <alignment horizontal="left" vertical="center" wrapText="1"/>
    </xf>
    <xf numFmtId="0" fontId="30" fillId="0" borderId="11" xfId="41" applyNumberFormat="1" applyFont="1" applyFill="1" applyBorder="1" applyAlignment="1">
      <alignment horizontal="left" vertical="center" wrapText="1"/>
    </xf>
    <xf numFmtId="179" fontId="7" fillId="0" borderId="11" xfId="61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 wrapText="1" shrinkToFit="1"/>
      <protection/>
    </xf>
    <xf numFmtId="0" fontId="28" fillId="0" borderId="11" xfId="41" applyNumberFormat="1" applyFont="1" applyFill="1" applyBorder="1" applyAlignment="1">
      <alignment/>
    </xf>
    <xf numFmtId="0" fontId="2" fillId="0" borderId="18" xfId="41" applyNumberFormat="1" applyFont="1" applyFill="1" applyBorder="1" applyAlignment="1">
      <alignment horizontal="left" vertical="center" wrapText="1"/>
    </xf>
    <xf numFmtId="0" fontId="2" fillId="0" borderId="19" xfId="41" applyNumberFormat="1" applyFont="1" applyFill="1" applyBorder="1" applyAlignment="1">
      <alignment horizontal="left" vertical="center" wrapText="1"/>
    </xf>
    <xf numFmtId="0" fontId="7" fillId="0" borderId="11" xfId="41" applyNumberFormat="1" applyFont="1" applyFill="1" applyBorder="1" applyAlignment="1">
      <alignment/>
    </xf>
    <xf numFmtId="0" fontId="6" fillId="0" borderId="0" xfId="41" applyNumberFormat="1" applyFont="1" applyFill="1" applyBorder="1" applyAlignment="1">
      <alignment horizontal="center" vertical="center" wrapText="1"/>
    </xf>
    <xf numFmtId="177" fontId="6" fillId="0" borderId="0" xfId="41" applyNumberFormat="1" applyFont="1" applyFill="1" applyBorder="1" applyAlignment="1">
      <alignment horizontal="center" vertical="center" wrapText="1"/>
    </xf>
    <xf numFmtId="0" fontId="7" fillId="0" borderId="0" xfId="41" applyNumberFormat="1" applyFont="1" applyFill="1" applyBorder="1" applyAlignment="1">
      <alignment horizontal="left" vertical="center" wrapText="1"/>
    </xf>
    <xf numFmtId="0" fontId="7" fillId="0" borderId="0" xfId="41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 horizontal="right" vertical="center" wrapText="1"/>
    </xf>
    <xf numFmtId="177" fontId="7" fillId="0" borderId="0" xfId="41" applyNumberFormat="1" applyFont="1" applyFill="1" applyBorder="1" applyAlignment="1">
      <alignment horizontal="right" vertical="center" wrapText="1"/>
    </xf>
    <xf numFmtId="0" fontId="7" fillId="0" borderId="0" xfId="41" applyNumberFormat="1" applyFont="1" applyFill="1" applyBorder="1" applyAlignment="1">
      <alignment horizontal="right" vertical="center" wrapText="1"/>
    </xf>
    <xf numFmtId="0" fontId="78" fillId="0" borderId="0" xfId="41" applyNumberFormat="1" applyFont="1" applyFill="1" applyAlignment="1">
      <alignment horizontal="center" vertical="center" wrapText="1"/>
    </xf>
    <xf numFmtId="177" fontId="11" fillId="0" borderId="0" xfId="41" applyNumberFormat="1" applyFont="1" applyFill="1" applyAlignment="1">
      <alignment horizontal="right"/>
    </xf>
    <xf numFmtId="0" fontId="79" fillId="0" borderId="0" xfId="41" applyNumberFormat="1" applyFont="1" applyFill="1" applyBorder="1" applyAlignment="1">
      <alignment horizontal="center" vertical="center" wrapText="1"/>
    </xf>
    <xf numFmtId="0" fontId="22" fillId="0" borderId="0" xfId="41" applyNumberFormat="1" applyFont="1" applyFill="1" applyBorder="1" applyAlignment="1">
      <alignment horizontal="center" vertical="center" wrapText="1"/>
    </xf>
    <xf numFmtId="0" fontId="23" fillId="0" borderId="0" xfId="41" applyNumberFormat="1" applyFont="1" applyFill="1" applyBorder="1" applyAlignment="1">
      <alignment horizontal="left" vertical="center" wrapText="1"/>
    </xf>
    <xf numFmtId="0" fontId="24" fillId="0" borderId="0" xfId="41" applyNumberFormat="1" applyFont="1" applyFill="1" applyBorder="1" applyAlignment="1">
      <alignment/>
    </xf>
    <xf numFmtId="0" fontId="6" fillId="0" borderId="0" xfId="45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176" fontId="6" fillId="0" borderId="0" xfId="60" applyNumberFormat="1" applyFont="1" applyFill="1" applyBorder="1" applyAlignment="1" applyProtection="1">
      <alignment horizontal="center" vertical="center"/>
      <protection/>
    </xf>
    <xf numFmtId="176" fontId="6" fillId="0" borderId="0" xfId="60" applyNumberFormat="1" applyFont="1" applyFill="1" applyBorder="1" applyAlignment="1" applyProtection="1">
      <alignment horizontal="right" vertical="center"/>
      <protection/>
    </xf>
    <xf numFmtId="176" fontId="6" fillId="0" borderId="0" xfId="6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常规 2" xfId="41"/>
    <cellStyle name="常规 2 2" xfId="42"/>
    <cellStyle name="常规 2 2 2" xfId="43"/>
    <cellStyle name="常规 2 2 3" xfId="44"/>
    <cellStyle name="常规 2 3" xfId="45"/>
    <cellStyle name="常规 2 4" xfId="46"/>
    <cellStyle name="常规 2 5" xfId="47"/>
    <cellStyle name="常规 2_调整预算" xfId="48"/>
    <cellStyle name="常规 3" xfId="49"/>
    <cellStyle name="常规 3 2" xfId="50"/>
    <cellStyle name="常规 3_2011年江北区财力计算表（年终）20120118" xfId="51"/>
    <cellStyle name="常规 4" xfId="52"/>
    <cellStyle name="常规 4 2" xfId="53"/>
    <cellStyle name="常规 5" xfId="54"/>
    <cellStyle name="常规 5 2" xfId="55"/>
    <cellStyle name="常规 5_江北区2012年财力预测及调整预算(20121108科室汇总后)" xfId="56"/>
    <cellStyle name="常规 6" xfId="57"/>
    <cellStyle name="常规 7" xfId="58"/>
    <cellStyle name="常规 8" xfId="59"/>
    <cellStyle name="常规_Sheet3" xfId="60"/>
    <cellStyle name="常规_Sheet5" xfId="61"/>
    <cellStyle name="常规_收入表_1" xfId="62"/>
    <cellStyle name="Hyperlink" xfId="63"/>
    <cellStyle name="好" xfId="64"/>
    <cellStyle name="好_StartUp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千位分隔 2" xfId="75"/>
    <cellStyle name="千位分隔 2 2" xfId="76"/>
    <cellStyle name="千位分隔 2 2 2" xfId="77"/>
    <cellStyle name="千位分隔 2 2_调整预算" xfId="78"/>
    <cellStyle name="千位分隔 3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222.180.149.120:8808/page/debt/zqgl/fxgl/zqzlYhsMain.jsp" TargetMode="External" /><Relationship Id="rId2" Type="http://schemas.openxmlformats.org/officeDocument/2006/relationships/hyperlink" Target="http://222.180.149.120:8808/page/debt/zqgl/fxgl/zqzlYhsMain.jsp" TargetMode="External" /><Relationship Id="rId3" Type="http://schemas.openxmlformats.org/officeDocument/2006/relationships/hyperlink" Target="http://222.180.149.120:8808/page/debt/zqgl/fxgl/zqzlYhsMain.jsp" TargetMode="External" /><Relationship Id="rId4" Type="http://schemas.openxmlformats.org/officeDocument/2006/relationships/hyperlink" Target="http://222.180.149.120:8808/page/debt/zqgl/fxgl/zqzlYhsMain.jsp" TargetMode="External" /><Relationship Id="rId5" Type="http://schemas.openxmlformats.org/officeDocument/2006/relationships/hyperlink" Target="http://222.180.149.120:8808/page/debt/zqgl/fxgl/zqzlYhsMain.jsp" TargetMode="External" /><Relationship Id="rId6" Type="http://schemas.openxmlformats.org/officeDocument/2006/relationships/hyperlink" Target="http://222.180.149.120:8808/page/debt/zqgl/fxgl/zqzlYhsMain.jsp" TargetMode="External" /><Relationship Id="rId7" Type="http://schemas.openxmlformats.org/officeDocument/2006/relationships/hyperlink" Target="http://222.180.149.120:8808/page/debt/zqgl/fxgl/zqzlYhsMain.jsp" TargetMode="External" /><Relationship Id="rId8" Type="http://schemas.openxmlformats.org/officeDocument/2006/relationships/hyperlink" Target="http://222.180.149.120:8808/page/debt/zqgl/fxgl/zqzlYhsMain.jsp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M32"/>
  <sheetViews>
    <sheetView showZeros="0" view="pageBreakPreview" zoomScale="70" zoomScaleNormal="85" zoomScaleSheetLayoutView="70" zoomScalePageLayoutView="0" workbookViewId="0" topLeftCell="A4">
      <selection activeCell="D39" sqref="D39"/>
    </sheetView>
  </sheetViews>
  <sheetFormatPr defaultColWidth="9.00390625" defaultRowHeight="12.75" customHeight="1"/>
  <cols>
    <col min="1" max="1" width="28.25390625" style="81" customWidth="1"/>
    <col min="2" max="2" width="15.25390625" style="88" customWidth="1"/>
    <col min="3" max="3" width="12.375" style="88" customWidth="1"/>
    <col min="4" max="4" width="14.875" style="88" customWidth="1"/>
    <col min="5" max="5" width="16.75390625" style="81" customWidth="1"/>
    <col min="6" max="6" width="15.625" style="81" customWidth="1"/>
    <col min="7" max="7" width="16.125" style="89" customWidth="1"/>
    <col min="8" max="8" width="17.75390625" style="81" customWidth="1"/>
    <col min="9" max="225" width="9.00390625" style="81" customWidth="1"/>
  </cols>
  <sheetData>
    <row r="1" spans="1:245" s="81" customFormat="1" ht="22.5" customHeight="1">
      <c r="A1" s="103" t="s">
        <v>0</v>
      </c>
      <c r="B1" s="104"/>
      <c r="C1" s="104"/>
      <c r="D1" s="104"/>
      <c r="E1" s="104"/>
      <c r="F1" s="104"/>
      <c r="G1" s="105"/>
      <c r="H1" s="104"/>
      <c r="IH1"/>
      <c r="II1"/>
      <c r="IJ1"/>
      <c r="IK1"/>
    </row>
    <row r="2" spans="1:245" s="81" customFormat="1" ht="21" customHeight="1">
      <c r="A2" s="134" t="s">
        <v>1</v>
      </c>
      <c r="B2" s="134"/>
      <c r="C2" s="134"/>
      <c r="D2" s="134"/>
      <c r="E2" s="134"/>
      <c r="F2" s="134"/>
      <c r="G2" s="135"/>
      <c r="H2" s="134"/>
      <c r="IH2"/>
      <c r="II2"/>
      <c r="IJ2"/>
      <c r="IK2"/>
    </row>
    <row r="3" spans="1:8" s="102" customFormat="1" ht="21" customHeight="1">
      <c r="A3" s="136"/>
      <c r="B3" s="137"/>
      <c r="C3" s="137"/>
      <c r="D3" s="137"/>
      <c r="E3" s="137"/>
      <c r="F3" s="138" t="s">
        <v>2</v>
      </c>
      <c r="G3" s="139"/>
      <c r="H3" s="140"/>
    </row>
    <row r="4" spans="1:8" s="102" customFormat="1" ht="21.75" customHeight="1">
      <c r="A4" s="90" t="s">
        <v>3</v>
      </c>
      <c r="B4" s="90" t="s">
        <v>4</v>
      </c>
      <c r="C4" s="90" t="s">
        <v>5</v>
      </c>
      <c r="D4" s="90" t="s">
        <v>6</v>
      </c>
      <c r="E4" s="90" t="s">
        <v>7</v>
      </c>
      <c r="F4" s="90" t="s">
        <v>4</v>
      </c>
      <c r="G4" s="91" t="s">
        <v>5</v>
      </c>
      <c r="H4" s="90" t="s">
        <v>6</v>
      </c>
    </row>
    <row r="5" spans="1:8" s="102" customFormat="1" ht="21.75" customHeight="1">
      <c r="A5" s="106" t="s">
        <v>8</v>
      </c>
      <c r="B5" s="107">
        <f>B6+B15+B22</f>
        <v>1676998</v>
      </c>
      <c r="C5" s="107">
        <f>C6+C15+C22</f>
        <v>414533</v>
      </c>
      <c r="D5" s="108">
        <f>D6+D15+D22</f>
        <v>2091531</v>
      </c>
      <c r="E5" s="109" t="s">
        <v>9</v>
      </c>
      <c r="F5" s="108">
        <f>F6+F15+F22</f>
        <v>1676998</v>
      </c>
      <c r="G5" s="110">
        <f>G6+G15</f>
        <v>414533</v>
      </c>
      <c r="H5" s="108">
        <f>H6+H15+H22</f>
        <v>2091531</v>
      </c>
    </row>
    <row r="6" spans="1:8" s="102" customFormat="1" ht="31.5">
      <c r="A6" s="111" t="s">
        <v>10</v>
      </c>
      <c r="B6" s="107">
        <f>B7+B8</f>
        <v>1308757</v>
      </c>
      <c r="C6" s="107">
        <f>C7+C8</f>
        <v>37083</v>
      </c>
      <c r="D6" s="108">
        <f>D7+D8</f>
        <v>1345840</v>
      </c>
      <c r="E6" s="112" t="s">
        <v>11</v>
      </c>
      <c r="F6" s="108">
        <f>F7+F8</f>
        <v>1308757</v>
      </c>
      <c r="G6" s="110">
        <f>H6-F6</f>
        <v>37083</v>
      </c>
      <c r="H6" s="108">
        <f>H7+H8</f>
        <v>1345840</v>
      </c>
    </row>
    <row r="7" spans="1:8" s="102" customFormat="1" ht="19.5" customHeight="1">
      <c r="A7" s="113" t="s">
        <v>12</v>
      </c>
      <c r="B7" s="114">
        <v>729386</v>
      </c>
      <c r="C7" s="115">
        <f aca="true" t="shared" si="0" ref="C7:C19">D7-B7</f>
        <v>-61127</v>
      </c>
      <c r="D7" s="116">
        <v>668259</v>
      </c>
      <c r="E7" s="117" t="s">
        <v>13</v>
      </c>
      <c r="F7" s="118">
        <v>971349</v>
      </c>
      <c r="G7" s="119">
        <f aca="true" t="shared" si="1" ref="G7:G19">H7-F7</f>
        <v>-8976</v>
      </c>
      <c r="H7" s="120">
        <v>962373</v>
      </c>
    </row>
    <row r="8" spans="1:8" s="102" customFormat="1" ht="19.5" customHeight="1">
      <c r="A8" s="86" t="s">
        <v>14</v>
      </c>
      <c r="B8" s="115">
        <f>SUM(B9:B13)</f>
        <v>579371</v>
      </c>
      <c r="C8" s="115">
        <f t="shared" si="0"/>
        <v>98210</v>
      </c>
      <c r="D8" s="121">
        <f>D9+D10+D11+D12+D13</f>
        <v>677581</v>
      </c>
      <c r="E8" s="122" t="s">
        <v>15</v>
      </c>
      <c r="F8" s="121">
        <f>SUM(F9:F13)</f>
        <v>337408</v>
      </c>
      <c r="G8" s="119">
        <f t="shared" si="1"/>
        <v>46059</v>
      </c>
      <c r="H8" s="121">
        <f>H9+H10+H11</f>
        <v>383467</v>
      </c>
    </row>
    <row r="9" spans="1:8" s="102" customFormat="1" ht="19.5" customHeight="1">
      <c r="A9" s="86" t="s">
        <v>16</v>
      </c>
      <c r="B9" s="114">
        <v>204736</v>
      </c>
      <c r="C9" s="115">
        <f t="shared" si="0"/>
        <v>78210</v>
      </c>
      <c r="D9" s="121">
        <v>282946</v>
      </c>
      <c r="E9" s="122" t="s">
        <v>17</v>
      </c>
      <c r="F9" s="121">
        <v>114263</v>
      </c>
      <c r="G9" s="119">
        <f t="shared" si="1"/>
        <v>20000</v>
      </c>
      <c r="H9" s="121">
        <v>134263</v>
      </c>
    </row>
    <row r="10" spans="1:8" s="102" customFormat="1" ht="19.5" customHeight="1">
      <c r="A10" s="86" t="s">
        <v>18</v>
      </c>
      <c r="B10" s="114">
        <v>100000</v>
      </c>
      <c r="C10" s="115">
        <f t="shared" si="0"/>
        <v>40000</v>
      </c>
      <c r="D10" s="115">
        <v>140000</v>
      </c>
      <c r="E10" s="86" t="s">
        <v>19</v>
      </c>
      <c r="F10" s="115">
        <v>78941</v>
      </c>
      <c r="G10" s="123">
        <f t="shared" si="1"/>
        <v>26059</v>
      </c>
      <c r="H10" s="115">
        <v>105000</v>
      </c>
    </row>
    <row r="11" spans="1:8" s="102" customFormat="1" ht="31.5">
      <c r="A11" s="86" t="s">
        <v>20</v>
      </c>
      <c r="B11" s="124">
        <v>60000</v>
      </c>
      <c r="C11" s="115">
        <f t="shared" si="0"/>
        <v>-30000</v>
      </c>
      <c r="D11" s="115">
        <v>30000</v>
      </c>
      <c r="E11" s="86" t="s">
        <v>21</v>
      </c>
      <c r="F11" s="115">
        <v>144204</v>
      </c>
      <c r="G11" s="125">
        <f t="shared" si="1"/>
        <v>0</v>
      </c>
      <c r="H11" s="115">
        <v>144204</v>
      </c>
    </row>
    <row r="12" spans="1:8" s="102" customFormat="1" ht="19.5" customHeight="1">
      <c r="A12" s="86" t="s">
        <v>22</v>
      </c>
      <c r="B12" s="124">
        <v>144200</v>
      </c>
      <c r="C12" s="115">
        <f t="shared" si="0"/>
        <v>10000</v>
      </c>
      <c r="D12" s="115">
        <v>154200</v>
      </c>
      <c r="E12" s="126"/>
      <c r="F12" s="115"/>
      <c r="G12" s="125">
        <f t="shared" si="1"/>
        <v>0</v>
      </c>
      <c r="H12" s="115"/>
    </row>
    <row r="13" spans="1:8" s="102" customFormat="1" ht="19.5" customHeight="1">
      <c r="A13" s="86" t="s">
        <v>23</v>
      </c>
      <c r="B13" s="124">
        <v>70435</v>
      </c>
      <c r="C13" s="115">
        <f t="shared" si="0"/>
        <v>0</v>
      </c>
      <c r="D13" s="115">
        <v>70435</v>
      </c>
      <c r="E13" s="126"/>
      <c r="F13" s="115"/>
      <c r="G13" s="125">
        <f t="shared" si="1"/>
        <v>0</v>
      </c>
      <c r="H13" s="115"/>
    </row>
    <row r="14" spans="1:8" s="102" customFormat="1" ht="19.5" customHeight="1">
      <c r="A14" s="86" t="s">
        <v>24</v>
      </c>
      <c r="B14" s="115"/>
      <c r="C14" s="115">
        <f t="shared" si="0"/>
        <v>0</v>
      </c>
      <c r="D14" s="115"/>
      <c r="E14" s="126"/>
      <c r="F14" s="115"/>
      <c r="G14" s="125">
        <f t="shared" si="1"/>
        <v>0</v>
      </c>
      <c r="H14" s="115"/>
    </row>
    <row r="15" spans="1:8" s="102" customFormat="1" ht="31.5">
      <c r="A15" s="127" t="s">
        <v>25</v>
      </c>
      <c r="B15" s="107">
        <f>SUM(B16+B17)</f>
        <v>364899</v>
      </c>
      <c r="C15" s="107">
        <f t="shared" si="0"/>
        <v>377450</v>
      </c>
      <c r="D15" s="107">
        <f>D16+D17</f>
        <v>742349</v>
      </c>
      <c r="E15" s="127" t="s">
        <v>26</v>
      </c>
      <c r="F15" s="107">
        <f>F16+F17</f>
        <v>364899</v>
      </c>
      <c r="G15" s="125">
        <f t="shared" si="1"/>
        <v>377450</v>
      </c>
      <c r="H15" s="107">
        <f>H16+H17</f>
        <v>742349</v>
      </c>
    </row>
    <row r="16" spans="1:8" s="102" customFormat="1" ht="21.75" customHeight="1">
      <c r="A16" s="86" t="s">
        <v>27</v>
      </c>
      <c r="B16" s="124">
        <v>1000</v>
      </c>
      <c r="C16" s="115">
        <f t="shared" si="0"/>
        <v>0</v>
      </c>
      <c r="D16" s="115">
        <v>1000</v>
      </c>
      <c r="E16" s="86" t="s">
        <v>28</v>
      </c>
      <c r="F16" s="115">
        <v>274866</v>
      </c>
      <c r="G16" s="123">
        <f t="shared" si="1"/>
        <v>388344</v>
      </c>
      <c r="H16" s="128">
        <v>663210</v>
      </c>
    </row>
    <row r="17" spans="1:8" s="102" customFormat="1" ht="21.75" customHeight="1">
      <c r="A17" s="86" t="s">
        <v>14</v>
      </c>
      <c r="B17" s="115">
        <f>SUM(B18:B20)</f>
        <v>363899</v>
      </c>
      <c r="C17" s="115">
        <f t="shared" si="0"/>
        <v>377450</v>
      </c>
      <c r="D17" s="115">
        <f>SUM(D18:D20)</f>
        <v>741349</v>
      </c>
      <c r="E17" s="86" t="s">
        <v>15</v>
      </c>
      <c r="F17" s="115">
        <f>F18+F19+F21</f>
        <v>90033</v>
      </c>
      <c r="G17" s="123">
        <f t="shared" si="1"/>
        <v>-10894</v>
      </c>
      <c r="H17" s="115">
        <v>79139</v>
      </c>
    </row>
    <row r="18" spans="1:8" s="102" customFormat="1" ht="21.75" customHeight="1">
      <c r="A18" s="86" t="s">
        <v>16</v>
      </c>
      <c r="B18" s="129">
        <v>256720</v>
      </c>
      <c r="C18" s="115">
        <f t="shared" si="0"/>
        <v>107450</v>
      </c>
      <c r="D18" s="115">
        <v>364170</v>
      </c>
      <c r="E18" s="113" t="s">
        <v>29</v>
      </c>
      <c r="F18" s="129">
        <v>33</v>
      </c>
      <c r="G18" s="123">
        <f t="shared" si="1"/>
        <v>0</v>
      </c>
      <c r="H18" s="115">
        <v>33</v>
      </c>
    </row>
    <row r="19" spans="1:8" s="102" customFormat="1" ht="31.5">
      <c r="A19" s="86" t="s">
        <v>30</v>
      </c>
      <c r="B19" s="124">
        <v>30000</v>
      </c>
      <c r="C19" s="115">
        <f t="shared" si="0"/>
        <v>270000</v>
      </c>
      <c r="D19" s="115">
        <v>300000</v>
      </c>
      <c r="E19" s="86" t="s">
        <v>31</v>
      </c>
      <c r="F19" s="115">
        <v>30000</v>
      </c>
      <c r="G19" s="123">
        <f t="shared" si="1"/>
        <v>0</v>
      </c>
      <c r="H19" s="115">
        <v>30000</v>
      </c>
    </row>
    <row r="20" spans="1:8" s="102" customFormat="1" ht="15.75">
      <c r="A20" s="86" t="s">
        <v>32</v>
      </c>
      <c r="B20" s="124">
        <v>77179</v>
      </c>
      <c r="C20" s="115"/>
      <c r="D20" s="115">
        <v>77179</v>
      </c>
      <c r="E20" s="86" t="s">
        <v>33</v>
      </c>
      <c r="F20" s="115"/>
      <c r="G20" s="123"/>
      <c r="H20" s="115">
        <v>19106</v>
      </c>
    </row>
    <row r="21" spans="1:8" s="102" customFormat="1" ht="21" customHeight="1">
      <c r="A21" s="130"/>
      <c r="B21" s="130"/>
      <c r="C21" s="115">
        <f>D20-B20</f>
        <v>0</v>
      </c>
      <c r="D21" s="130"/>
      <c r="E21" s="131" t="s">
        <v>34</v>
      </c>
      <c r="F21" s="115">
        <v>60000</v>
      </c>
      <c r="G21" s="123">
        <f>H21-F21</f>
        <v>-30000</v>
      </c>
      <c r="H21" s="115">
        <v>30000</v>
      </c>
    </row>
    <row r="22" spans="1:8" s="102" customFormat="1" ht="31.5">
      <c r="A22" s="111" t="s">
        <v>35</v>
      </c>
      <c r="B22" s="107">
        <f>SUM(B23:B25)</f>
        <v>3342</v>
      </c>
      <c r="C22" s="115">
        <f>D22-B22</f>
        <v>0</v>
      </c>
      <c r="D22" s="107">
        <f>SUM(D23:D25)</f>
        <v>3342</v>
      </c>
      <c r="E22" s="111" t="s">
        <v>36</v>
      </c>
      <c r="F22" s="107">
        <f>F23+F24</f>
        <v>3342</v>
      </c>
      <c r="G22" s="125">
        <f>H22-F22</f>
        <v>0</v>
      </c>
      <c r="H22" s="107">
        <f>H23+H24</f>
        <v>3342</v>
      </c>
    </row>
    <row r="23" spans="1:8" s="102" customFormat="1" ht="19.5" customHeight="1">
      <c r="A23" s="132" t="s">
        <v>27</v>
      </c>
      <c r="B23" s="124">
        <v>2100</v>
      </c>
      <c r="C23" s="115">
        <f>D23-B23</f>
        <v>0</v>
      </c>
      <c r="D23" s="124">
        <v>2100</v>
      </c>
      <c r="E23" s="86" t="s">
        <v>28</v>
      </c>
      <c r="F23" s="107">
        <v>3342</v>
      </c>
      <c r="G23" s="125">
        <f>H23-F23</f>
        <v>0</v>
      </c>
      <c r="H23" s="107">
        <v>3342</v>
      </c>
    </row>
    <row r="24" spans="1:8" s="102" customFormat="1" ht="19.5" customHeight="1">
      <c r="A24" s="86" t="s">
        <v>37</v>
      </c>
      <c r="B24" s="124"/>
      <c r="C24" s="115">
        <f>D24-B24</f>
        <v>0</v>
      </c>
      <c r="D24" s="124"/>
      <c r="E24" s="131" t="s">
        <v>15</v>
      </c>
      <c r="F24" s="115"/>
      <c r="G24" s="125"/>
      <c r="H24" s="115"/>
    </row>
    <row r="25" spans="1:245" s="81" customFormat="1" ht="19.5" customHeight="1">
      <c r="A25" s="86" t="s">
        <v>38</v>
      </c>
      <c r="B25" s="124">
        <v>1242</v>
      </c>
      <c r="C25" s="133"/>
      <c r="D25" s="124">
        <v>1242</v>
      </c>
      <c r="E25" s="133"/>
      <c r="F25" s="133"/>
      <c r="G25" s="125"/>
      <c r="H25" s="133"/>
      <c r="IH25"/>
      <c r="II25"/>
      <c r="IJ25"/>
      <c r="IK25"/>
    </row>
    <row r="26" spans="2:245" s="81" customFormat="1" ht="12.75" customHeight="1">
      <c r="B26" s="88"/>
      <c r="C26" s="88"/>
      <c r="D26" s="88"/>
      <c r="G26" s="89"/>
      <c r="IH26"/>
      <c r="II26"/>
      <c r="IJ26"/>
      <c r="IK26"/>
    </row>
    <row r="27" spans="2:245" s="81" customFormat="1" ht="12.75" customHeight="1">
      <c r="B27" s="88"/>
      <c r="C27" s="88"/>
      <c r="D27" s="88"/>
      <c r="G27" s="89"/>
      <c r="IH27"/>
      <c r="II27"/>
      <c r="IJ27"/>
      <c r="IK27"/>
    </row>
    <row r="28" spans="2:245" s="81" customFormat="1" ht="12.75" customHeight="1">
      <c r="B28" s="88"/>
      <c r="C28" s="88"/>
      <c r="D28" s="88"/>
      <c r="G28" s="89"/>
      <c r="IH28"/>
      <c r="II28"/>
      <c r="IJ28"/>
      <c r="IK28"/>
    </row>
    <row r="29" spans="2:245" s="81" customFormat="1" ht="12.75" customHeight="1">
      <c r="B29" s="88"/>
      <c r="C29" s="88"/>
      <c r="D29" s="88"/>
      <c r="G29" s="89"/>
      <c r="IH29"/>
      <c r="II29"/>
      <c r="IJ29"/>
      <c r="IK29"/>
    </row>
    <row r="30" spans="2:245" s="81" customFormat="1" ht="12.75" customHeight="1">
      <c r="B30" s="88"/>
      <c r="C30" s="88"/>
      <c r="D30" s="88"/>
      <c r="G30" s="89"/>
      <c r="IH30"/>
      <c r="II30"/>
      <c r="IJ30"/>
      <c r="IK30"/>
    </row>
    <row r="31" spans="2:245" s="81" customFormat="1" ht="12.75" customHeight="1">
      <c r="B31" s="88"/>
      <c r="C31" s="88"/>
      <c r="D31" s="88"/>
      <c r="G31" s="89"/>
      <c r="IH31"/>
      <c r="II31"/>
      <c r="IJ31"/>
      <c r="IK31"/>
    </row>
    <row r="32" spans="2:247" s="81" customFormat="1" ht="36.75" customHeight="1">
      <c r="B32" s="88"/>
      <c r="C32" s="88"/>
      <c r="D32" s="88"/>
      <c r="G32" s="89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</sheetData>
  <sheetProtection/>
  <mergeCells count="3">
    <mergeCell ref="A2:H2"/>
    <mergeCell ref="A3:E3"/>
    <mergeCell ref="F3:H3"/>
  </mergeCells>
  <printOptions horizontalCentered="1"/>
  <pageMargins left="0.2" right="0.12" top="0.2" bottom="0.2" header="0.51" footer="0.2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G29"/>
  <sheetViews>
    <sheetView showZeros="0" view="pageBreakPreview" zoomScale="70" zoomScaleNormal="85" zoomScaleSheetLayoutView="70" zoomScalePageLayoutView="0" workbookViewId="0" topLeftCell="A4">
      <selection activeCell="D12" sqref="D12"/>
    </sheetView>
  </sheetViews>
  <sheetFormatPr defaultColWidth="9.00390625" defaultRowHeight="13.5"/>
  <cols>
    <col min="1" max="1" width="30.75390625" style="81" customWidth="1"/>
    <col min="2" max="2" width="19.25390625" style="81" customWidth="1"/>
    <col min="3" max="3" width="17.75390625" style="88" customWidth="1"/>
    <col min="4" max="4" width="13.75390625" style="81" customWidth="1"/>
    <col min="5" max="5" width="17.125" style="89" customWidth="1"/>
    <col min="6" max="6" width="9.00390625" style="81" hidden="1" customWidth="1"/>
    <col min="7" max="7" width="10.625" style="81" hidden="1" customWidth="1"/>
    <col min="8" max="8" width="13.125" style="81" hidden="1" customWidth="1"/>
    <col min="9" max="9" width="9.00390625" style="81" hidden="1" customWidth="1"/>
    <col min="10" max="235" width="9.00390625" style="81" customWidth="1"/>
  </cols>
  <sheetData>
    <row r="1" spans="1:2" ht="18">
      <c r="A1" s="71" t="s">
        <v>39</v>
      </c>
      <c r="B1" s="71"/>
    </row>
    <row r="2" spans="1:8" ht="24">
      <c r="A2" s="141" t="s">
        <v>40</v>
      </c>
      <c r="B2" s="141"/>
      <c r="C2" s="141"/>
      <c r="D2" s="141"/>
      <c r="E2" s="141"/>
      <c r="F2" s="141"/>
      <c r="G2" s="141"/>
      <c r="H2" s="141"/>
    </row>
    <row r="3" spans="1:8" ht="25.5" customHeight="1">
      <c r="A3" s="142" t="s">
        <v>2</v>
      </c>
      <c r="B3" s="142"/>
      <c r="C3" s="142"/>
      <c r="D3" s="142"/>
      <c r="E3" s="142"/>
      <c r="F3" s="142"/>
      <c r="G3" s="142"/>
      <c r="H3" s="142"/>
    </row>
    <row r="4" spans="1:8" ht="18" customHeight="1">
      <c r="A4" s="90" t="s">
        <v>41</v>
      </c>
      <c r="B4" s="90" t="s">
        <v>42</v>
      </c>
      <c r="C4" s="90" t="s">
        <v>4</v>
      </c>
      <c r="D4" s="90" t="s">
        <v>5</v>
      </c>
      <c r="E4" s="91" t="s">
        <v>6</v>
      </c>
      <c r="F4" s="91" t="s">
        <v>43</v>
      </c>
      <c r="G4" s="91" t="s">
        <v>44</v>
      </c>
      <c r="H4" s="91" t="s">
        <v>45</v>
      </c>
    </row>
    <row r="5" spans="1:9" ht="18" customHeight="1">
      <c r="A5" s="84" t="s">
        <v>46</v>
      </c>
      <c r="B5" s="92">
        <v>884696</v>
      </c>
      <c r="C5" s="93">
        <f>SUM(C6:C29)</f>
        <v>971349</v>
      </c>
      <c r="D5" s="93">
        <f aca="true" t="shared" si="0" ref="D5:D10">E5-C5</f>
        <v>-8976</v>
      </c>
      <c r="E5" s="94">
        <f>SUM(E6:E29)</f>
        <v>962373</v>
      </c>
      <c r="F5" s="93">
        <v>724730</v>
      </c>
      <c r="G5" s="93">
        <v>1030199</v>
      </c>
      <c r="H5" s="95">
        <f>E5/B5*100%-1</f>
        <v>0.08780078128532276</v>
      </c>
      <c r="I5" s="81">
        <v>111.58205756553663</v>
      </c>
    </row>
    <row r="6" spans="1:9" ht="24.75" customHeight="1">
      <c r="A6" s="86" t="s">
        <v>47</v>
      </c>
      <c r="B6" s="92">
        <v>73350</v>
      </c>
      <c r="C6" s="92">
        <v>73163</v>
      </c>
      <c r="D6" s="93">
        <f t="shared" si="0"/>
        <v>2713</v>
      </c>
      <c r="E6" s="94">
        <v>75876</v>
      </c>
      <c r="F6" s="93">
        <v>56564</v>
      </c>
      <c r="G6" s="93">
        <v>83534</v>
      </c>
      <c r="H6" s="95">
        <f aca="true" t="shared" si="1" ref="H6:H20">E6/B6*100%-1</f>
        <v>0.034437627811860994</v>
      </c>
      <c r="I6" s="81">
        <v>101.97682344921608</v>
      </c>
    </row>
    <row r="7" spans="1:9" ht="24.75" customHeight="1">
      <c r="A7" s="86" t="s">
        <v>48</v>
      </c>
      <c r="B7" s="92">
        <v>1015</v>
      </c>
      <c r="C7" s="92">
        <v>861</v>
      </c>
      <c r="D7" s="93">
        <f t="shared" si="0"/>
        <v>0</v>
      </c>
      <c r="E7" s="96">
        <v>861</v>
      </c>
      <c r="F7" s="93">
        <v>407</v>
      </c>
      <c r="G7" s="93">
        <v>852.84</v>
      </c>
      <c r="H7" s="95">
        <f t="shared" si="1"/>
        <v>-0.15172413793103445</v>
      </c>
      <c r="I7" s="81">
        <v>84.82758620689656</v>
      </c>
    </row>
    <row r="8" spans="1:9" ht="24.75" customHeight="1">
      <c r="A8" s="86" t="s">
        <v>49</v>
      </c>
      <c r="B8" s="92">
        <v>72178</v>
      </c>
      <c r="C8" s="92">
        <v>91496</v>
      </c>
      <c r="D8" s="93">
        <f t="shared" si="0"/>
        <v>-10843</v>
      </c>
      <c r="E8" s="96">
        <v>80653</v>
      </c>
      <c r="F8" s="93">
        <v>67440</v>
      </c>
      <c r="G8" s="93">
        <v>95863.92</v>
      </c>
      <c r="H8" s="95">
        <f t="shared" si="1"/>
        <v>0.11741804982127513</v>
      </c>
      <c r="I8" s="81">
        <v>132.81609354651002</v>
      </c>
    </row>
    <row r="9" spans="1:9" ht="24.75" customHeight="1">
      <c r="A9" s="86" t="s">
        <v>50</v>
      </c>
      <c r="B9" s="92">
        <v>156563</v>
      </c>
      <c r="C9" s="93">
        <v>225091</v>
      </c>
      <c r="D9" s="93">
        <f t="shared" si="0"/>
        <v>-59303</v>
      </c>
      <c r="E9" s="96">
        <v>165788</v>
      </c>
      <c r="F9" s="93">
        <v>125802</v>
      </c>
      <c r="G9" s="93">
        <v>225556</v>
      </c>
      <c r="H9" s="95">
        <f t="shared" si="1"/>
        <v>0.0589219675146746</v>
      </c>
      <c r="I9" s="81">
        <v>123.83641090168176</v>
      </c>
    </row>
    <row r="10" spans="1:9" ht="24.75" customHeight="1">
      <c r="A10" s="86" t="s">
        <v>51</v>
      </c>
      <c r="B10" s="92">
        <v>34755</v>
      </c>
      <c r="C10" s="92">
        <v>36492</v>
      </c>
      <c r="D10" s="93">
        <f t="shared" si="0"/>
        <v>-1189</v>
      </c>
      <c r="E10" s="96">
        <v>35303</v>
      </c>
      <c r="F10" s="93">
        <v>18535</v>
      </c>
      <c r="G10" s="93">
        <v>35303</v>
      </c>
      <c r="H10" s="95">
        <f t="shared" si="1"/>
        <v>0.015767515465400672</v>
      </c>
      <c r="I10" s="81">
        <v>101.57675154654007</v>
      </c>
    </row>
    <row r="11" spans="1:9" ht="24.75" customHeight="1">
      <c r="A11" s="86" t="s">
        <v>52</v>
      </c>
      <c r="B11" s="92">
        <v>13237</v>
      </c>
      <c r="C11" s="92">
        <v>11565</v>
      </c>
      <c r="D11" s="93">
        <f aca="true" t="shared" si="2" ref="D11:D29">E11-C11</f>
        <v>2327</v>
      </c>
      <c r="E11" s="96">
        <v>13892</v>
      </c>
      <c r="F11" s="93">
        <v>9043</v>
      </c>
      <c r="G11" s="93">
        <v>14466</v>
      </c>
      <c r="H11" s="95">
        <f t="shared" si="1"/>
        <v>0.04948251114300817</v>
      </c>
      <c r="I11" s="81">
        <v>100.09820956410063</v>
      </c>
    </row>
    <row r="12" spans="1:9" ht="24.75" customHeight="1">
      <c r="A12" s="86" t="s">
        <v>53</v>
      </c>
      <c r="B12" s="92">
        <v>123846</v>
      </c>
      <c r="C12" s="92">
        <v>104255</v>
      </c>
      <c r="D12" s="93">
        <f t="shared" si="2"/>
        <v>20371</v>
      </c>
      <c r="E12" s="96">
        <f>126415-1789</f>
        <v>124626</v>
      </c>
      <c r="F12" s="93">
        <v>96415</v>
      </c>
      <c r="G12" s="93">
        <v>111007</v>
      </c>
      <c r="H12" s="95">
        <f t="shared" si="1"/>
        <v>0.006298144469744749</v>
      </c>
      <c r="I12" s="81">
        <v>85.92526201895903</v>
      </c>
    </row>
    <row r="13" spans="1:9" ht="24.75" customHeight="1">
      <c r="A13" s="86" t="s">
        <v>54</v>
      </c>
      <c r="B13" s="92">
        <v>53816</v>
      </c>
      <c r="C13" s="92">
        <v>59978</v>
      </c>
      <c r="D13" s="93">
        <f t="shared" si="2"/>
        <v>38001</v>
      </c>
      <c r="E13" s="96">
        <v>97979</v>
      </c>
      <c r="F13" s="93">
        <v>54417</v>
      </c>
      <c r="G13" s="93">
        <v>73921</v>
      </c>
      <c r="H13" s="95">
        <f t="shared" si="1"/>
        <v>0.8206295525494276</v>
      </c>
      <c r="I13" s="81">
        <v>137.35877805856995</v>
      </c>
    </row>
    <row r="14" spans="1:9" ht="24.75" customHeight="1">
      <c r="A14" s="86" t="s">
        <v>55</v>
      </c>
      <c r="B14" s="92">
        <v>7890</v>
      </c>
      <c r="C14" s="92">
        <v>5476</v>
      </c>
      <c r="D14" s="93">
        <f t="shared" si="2"/>
        <v>2409</v>
      </c>
      <c r="E14" s="96">
        <v>7885</v>
      </c>
      <c r="F14" s="93">
        <v>5155</v>
      </c>
      <c r="G14" s="93">
        <v>7885</v>
      </c>
      <c r="H14" s="95">
        <f t="shared" si="1"/>
        <v>-0.0006337135614702394</v>
      </c>
      <c r="I14" s="81">
        <v>76.95817490494296</v>
      </c>
    </row>
    <row r="15" spans="1:9" ht="24.75" customHeight="1">
      <c r="A15" s="86" t="s">
        <v>56</v>
      </c>
      <c r="B15" s="92">
        <v>173775</v>
      </c>
      <c r="C15" s="92">
        <v>159191</v>
      </c>
      <c r="D15" s="93">
        <f t="shared" si="2"/>
        <v>-11545</v>
      </c>
      <c r="E15" s="96">
        <v>147646</v>
      </c>
      <c r="F15" s="93">
        <v>110998</v>
      </c>
      <c r="G15" s="93">
        <v>152646</v>
      </c>
      <c r="H15" s="95">
        <f t="shared" si="1"/>
        <v>-0.15036109912242845</v>
      </c>
      <c r="I15" s="81">
        <v>82.24658322543519</v>
      </c>
    </row>
    <row r="16" spans="1:9" ht="24.75" customHeight="1">
      <c r="A16" s="86" t="s">
        <v>57</v>
      </c>
      <c r="B16" s="92">
        <v>9154</v>
      </c>
      <c r="C16" s="92">
        <v>8189</v>
      </c>
      <c r="D16" s="93">
        <f t="shared" si="2"/>
        <v>1465</v>
      </c>
      <c r="E16" s="93">
        <v>9654</v>
      </c>
      <c r="F16" s="93">
        <v>7250</v>
      </c>
      <c r="G16" s="93">
        <v>11948</v>
      </c>
      <c r="H16" s="95">
        <f t="shared" si="1"/>
        <v>0.05462093074065977</v>
      </c>
      <c r="I16" s="81">
        <v>102.17391304347827</v>
      </c>
    </row>
    <row r="17" spans="1:9" ht="24.75" customHeight="1">
      <c r="A17" s="86" t="s">
        <v>58</v>
      </c>
      <c r="B17" s="92">
        <v>4850</v>
      </c>
      <c r="C17" s="92">
        <v>6933</v>
      </c>
      <c r="D17" s="93">
        <f t="shared" si="2"/>
        <v>-1785</v>
      </c>
      <c r="E17" s="93">
        <v>5148</v>
      </c>
      <c r="F17" s="93">
        <v>3432</v>
      </c>
      <c r="G17" s="93">
        <v>7551.34</v>
      </c>
      <c r="H17" s="95">
        <f t="shared" si="1"/>
        <v>0.06144329896907208</v>
      </c>
      <c r="I17" s="81">
        <v>155.69072164948454</v>
      </c>
    </row>
    <row r="18" spans="1:9" ht="24.75" customHeight="1">
      <c r="A18" s="86" t="s">
        <v>59</v>
      </c>
      <c r="B18" s="92">
        <v>49839</v>
      </c>
      <c r="C18" s="92">
        <v>33881</v>
      </c>
      <c r="D18" s="93">
        <f t="shared" si="2"/>
        <v>37485</v>
      </c>
      <c r="E18" s="93">
        <v>71366</v>
      </c>
      <c r="F18" s="93">
        <v>87660</v>
      </c>
      <c r="G18" s="93">
        <v>99693</v>
      </c>
      <c r="H18" s="95">
        <f t="shared" si="1"/>
        <v>0.4319308172314853</v>
      </c>
      <c r="I18" s="81">
        <v>199.36595838600292</v>
      </c>
    </row>
    <row r="19" spans="1:9" ht="24.75" customHeight="1">
      <c r="A19" s="86" t="s">
        <v>60</v>
      </c>
      <c r="B19" s="92">
        <v>6678</v>
      </c>
      <c r="C19" s="92">
        <v>5820</v>
      </c>
      <c r="D19" s="93">
        <f t="shared" si="2"/>
        <v>805</v>
      </c>
      <c r="E19" s="93">
        <v>6625</v>
      </c>
      <c r="F19" s="93">
        <v>4319</v>
      </c>
      <c r="G19" s="93">
        <v>6624.63</v>
      </c>
      <c r="H19" s="95">
        <f t="shared" si="1"/>
        <v>-0.007936507936507908</v>
      </c>
      <c r="I19" s="81">
        <v>99.20634920634922</v>
      </c>
    </row>
    <row r="20" spans="1:9" ht="24.75" customHeight="1">
      <c r="A20" s="86" t="s">
        <v>61</v>
      </c>
      <c r="B20" s="92">
        <v>24420</v>
      </c>
      <c r="C20" s="92">
        <v>21700</v>
      </c>
      <c r="D20" s="93">
        <f t="shared" si="2"/>
        <v>7604</v>
      </c>
      <c r="E20" s="93">
        <v>29304</v>
      </c>
      <c r="F20" s="93">
        <v>14712</v>
      </c>
      <c r="G20" s="93">
        <v>1684</v>
      </c>
      <c r="H20" s="95">
        <f t="shared" si="1"/>
        <v>0.19999999999999996</v>
      </c>
      <c r="I20" s="81">
        <v>77.25225225225225</v>
      </c>
    </row>
    <row r="21" spans="1:8" ht="24.75" customHeight="1">
      <c r="A21" s="86" t="s">
        <v>62</v>
      </c>
      <c r="B21" s="92"/>
      <c r="C21" s="92">
        <v>0</v>
      </c>
      <c r="D21" s="93">
        <f t="shared" si="2"/>
        <v>0</v>
      </c>
      <c r="E21" s="93"/>
      <c r="F21" s="93">
        <v>0</v>
      </c>
      <c r="G21" s="93"/>
      <c r="H21" s="95"/>
    </row>
    <row r="22" spans="1:9" ht="24.75" customHeight="1">
      <c r="A22" s="86" t="s">
        <v>63</v>
      </c>
      <c r="B22" s="92">
        <v>6737</v>
      </c>
      <c r="C22" s="92">
        <v>8627</v>
      </c>
      <c r="D22" s="93">
        <f t="shared" si="2"/>
        <v>-710</v>
      </c>
      <c r="E22" s="93">
        <v>7917</v>
      </c>
      <c r="F22" s="93">
        <v>5536</v>
      </c>
      <c r="G22" s="93">
        <v>8516.58</v>
      </c>
      <c r="H22" s="95">
        <f aca="true" t="shared" si="3" ref="H22:H29">E22/B22*100%-1</f>
        <v>0.17515214487160446</v>
      </c>
      <c r="I22" s="81">
        <v>127.89075256048686</v>
      </c>
    </row>
    <row r="23" spans="1:9" ht="24.75" customHeight="1">
      <c r="A23" s="86" t="s">
        <v>64</v>
      </c>
      <c r="B23" s="92">
        <v>27873</v>
      </c>
      <c r="C23" s="92">
        <v>35734</v>
      </c>
      <c r="D23" s="93">
        <f t="shared" si="2"/>
        <v>-4432</v>
      </c>
      <c r="E23" s="93">
        <v>31302</v>
      </c>
      <c r="F23" s="93">
        <v>21302</v>
      </c>
      <c r="G23" s="93">
        <v>44744</v>
      </c>
      <c r="H23" s="95">
        <f t="shared" si="3"/>
        <v>0.12302227962544388</v>
      </c>
      <c r="I23" s="81">
        <v>154.09177340078213</v>
      </c>
    </row>
    <row r="24" spans="1:9" ht="24.75" customHeight="1">
      <c r="A24" s="97" t="s">
        <v>65</v>
      </c>
      <c r="B24" s="92">
        <v>2</v>
      </c>
      <c r="C24" s="92">
        <v>2</v>
      </c>
      <c r="D24" s="93">
        <f t="shared" si="2"/>
        <v>0</v>
      </c>
      <c r="E24" s="93">
        <v>2</v>
      </c>
      <c r="F24" s="93">
        <v>2</v>
      </c>
      <c r="G24" s="93">
        <v>2</v>
      </c>
      <c r="H24" s="95">
        <f t="shared" si="3"/>
        <v>0</v>
      </c>
      <c r="I24" s="81">
        <v>100</v>
      </c>
    </row>
    <row r="25" spans="1:9" ht="24.75" customHeight="1">
      <c r="A25" s="97" t="s">
        <v>66</v>
      </c>
      <c r="B25" s="92">
        <v>10800</v>
      </c>
      <c r="C25" s="92">
        <v>12793</v>
      </c>
      <c r="D25" s="93">
        <f t="shared" si="2"/>
        <v>-1471</v>
      </c>
      <c r="E25" s="93">
        <v>11322</v>
      </c>
      <c r="F25" s="93">
        <v>8062</v>
      </c>
      <c r="G25" s="93">
        <v>12220.59</v>
      </c>
      <c r="H25" s="95">
        <f t="shared" si="3"/>
        <v>0.04833333333333334</v>
      </c>
      <c r="I25" s="81">
        <v>104.83333333333333</v>
      </c>
    </row>
    <row r="26" spans="1:241" s="81" customFormat="1" ht="24.75" customHeight="1">
      <c r="A26" s="98" t="s">
        <v>67</v>
      </c>
      <c r="B26" s="92"/>
      <c r="C26" s="99">
        <v>20000</v>
      </c>
      <c r="D26" s="100">
        <v>-20000</v>
      </c>
      <c r="E26" s="93"/>
      <c r="F26" s="93"/>
      <c r="G26" s="93">
        <v>1090.43</v>
      </c>
      <c r="H26" s="95"/>
      <c r="IB26"/>
      <c r="IC26"/>
      <c r="ID26"/>
      <c r="IE26"/>
      <c r="IF26"/>
      <c r="IG26"/>
    </row>
    <row r="27" spans="1:238" s="81" customFormat="1" ht="24.75" customHeight="1">
      <c r="A27" s="101" t="s">
        <v>68</v>
      </c>
      <c r="B27" s="92"/>
      <c r="C27" s="92">
        <v>11100</v>
      </c>
      <c r="D27" s="93">
        <f t="shared" si="2"/>
        <v>-10885</v>
      </c>
      <c r="E27" s="93">
        <v>215</v>
      </c>
      <c r="F27" s="93">
        <v>215</v>
      </c>
      <c r="G27" s="93">
        <v>1090</v>
      </c>
      <c r="H27" s="95"/>
      <c r="IC27"/>
      <c r="ID27"/>
    </row>
    <row r="28" spans="1:238" s="81" customFormat="1" ht="24.75" customHeight="1">
      <c r="A28" s="101" t="s">
        <v>69</v>
      </c>
      <c r="B28" s="92">
        <v>33895</v>
      </c>
      <c r="C28" s="92">
        <v>39000</v>
      </c>
      <c r="D28" s="93">
        <f t="shared" si="2"/>
        <v>0</v>
      </c>
      <c r="E28" s="93">
        <v>39000</v>
      </c>
      <c r="F28" s="93">
        <v>27455</v>
      </c>
      <c r="G28" s="93">
        <v>34000</v>
      </c>
      <c r="H28" s="95">
        <f t="shared" si="3"/>
        <v>0.15061218468800708</v>
      </c>
      <c r="I28" s="81">
        <v>115.0612184688007</v>
      </c>
      <c r="IC28"/>
      <c r="ID28"/>
    </row>
    <row r="29" spans="1:238" s="81" customFormat="1" ht="24.75" customHeight="1">
      <c r="A29" s="101" t="s">
        <v>70</v>
      </c>
      <c r="B29" s="92">
        <v>23</v>
      </c>
      <c r="C29" s="92">
        <v>2</v>
      </c>
      <c r="D29" s="93">
        <f t="shared" si="2"/>
        <v>7</v>
      </c>
      <c r="E29" s="93">
        <v>9</v>
      </c>
      <c r="F29" s="93">
        <v>9</v>
      </c>
      <c r="G29" s="93">
        <v>0</v>
      </c>
      <c r="H29" s="95">
        <f t="shared" si="3"/>
        <v>-0.6086956521739131</v>
      </c>
      <c r="I29" s="81">
        <v>39.130434782608695</v>
      </c>
      <c r="IC29"/>
      <c r="ID29"/>
    </row>
  </sheetData>
  <sheetProtection/>
  <mergeCells count="2">
    <mergeCell ref="A2:H2"/>
    <mergeCell ref="A3:H3"/>
  </mergeCells>
  <printOptions horizontalCentered="1"/>
  <pageMargins left="0.83" right="0.67" top="0.63" bottom="0.2" header="0.51" footer="0.28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showZeros="0" view="pageBreakPreview" zoomScale="115" zoomScaleSheetLayoutView="115" zoomScalePageLayoutView="0" workbookViewId="0" topLeftCell="A1">
      <selection activeCell="B1" sqref="A1:D16384"/>
    </sheetView>
  </sheetViews>
  <sheetFormatPr defaultColWidth="9.00390625" defaultRowHeight="12.75" customHeight="1"/>
  <cols>
    <col min="1" max="1" width="29.75390625" style="81" customWidth="1"/>
    <col min="2" max="2" width="17.50390625" style="81" customWidth="1"/>
    <col min="3" max="3" width="23.625" style="81" customWidth="1"/>
    <col min="4" max="4" width="21.625" style="81" customWidth="1"/>
    <col min="5" max="7" width="9.00390625" style="81" hidden="1" customWidth="1"/>
    <col min="8" max="247" width="9.00390625" style="81" customWidth="1"/>
  </cols>
  <sheetData>
    <row r="1" ht="21" customHeight="1">
      <c r="A1" s="71" t="s">
        <v>71</v>
      </c>
    </row>
    <row r="2" spans="1:4" ht="28.5" customHeight="1">
      <c r="A2" s="143" t="s">
        <v>72</v>
      </c>
      <c r="B2" s="144"/>
      <c r="C2" s="144"/>
      <c r="D2" s="144"/>
    </row>
    <row r="3" spans="1:4" ht="21" customHeight="1">
      <c r="A3" s="145"/>
      <c r="B3" s="146"/>
      <c r="C3" s="146"/>
      <c r="D3" s="82" t="s">
        <v>73</v>
      </c>
    </row>
    <row r="4" spans="1:4" ht="30.75" customHeight="1">
      <c r="A4" s="83" t="s">
        <v>41</v>
      </c>
      <c r="B4" s="83" t="s">
        <v>4</v>
      </c>
      <c r="C4" s="83" t="s">
        <v>5</v>
      </c>
      <c r="D4" s="83" t="s">
        <v>6</v>
      </c>
    </row>
    <row r="5" spans="1:7" ht="30.75" customHeight="1">
      <c r="A5" s="84" t="s">
        <v>74</v>
      </c>
      <c r="B5" s="85">
        <f>SUM(B7:B12)</f>
        <v>274866</v>
      </c>
      <c r="C5" s="85">
        <f>D5-B5</f>
        <v>388344</v>
      </c>
      <c r="D5" s="85">
        <f>SUM(D7:D12)</f>
        <v>663210</v>
      </c>
      <c r="F5" s="81" t="s">
        <v>75</v>
      </c>
      <c r="G5" s="81">
        <v>197</v>
      </c>
    </row>
    <row r="6" spans="1:7" ht="30.75" customHeight="1">
      <c r="A6" s="86" t="s">
        <v>76</v>
      </c>
      <c r="B6" s="87"/>
      <c r="C6" s="87"/>
      <c r="D6" s="87"/>
      <c r="F6" s="81" t="s">
        <v>77</v>
      </c>
      <c r="G6" s="81">
        <v>300518</v>
      </c>
    </row>
    <row r="7" spans="1:7" ht="30.75" customHeight="1">
      <c r="A7" s="86" t="s">
        <v>78</v>
      </c>
      <c r="B7" s="87">
        <v>253</v>
      </c>
      <c r="C7" s="85">
        <f aca="true" t="shared" si="0" ref="C7:C12">D7-B7</f>
        <v>100</v>
      </c>
      <c r="D7" s="87">
        <v>353</v>
      </c>
      <c r="F7" s="81" t="s">
        <v>79</v>
      </c>
      <c r="G7" s="81">
        <v>6600</v>
      </c>
    </row>
    <row r="8" spans="1:7" ht="30.75" customHeight="1">
      <c r="A8" s="86" t="s">
        <v>80</v>
      </c>
      <c r="B8" s="87">
        <v>221208</v>
      </c>
      <c r="C8" s="85">
        <f t="shared" si="0"/>
        <v>95709</v>
      </c>
      <c r="D8" s="87">
        <f>663210-D7-D9-D10-D11-D12</f>
        <v>316917</v>
      </c>
      <c r="F8" s="81" t="s">
        <v>81</v>
      </c>
      <c r="G8" s="81">
        <v>291435</v>
      </c>
    </row>
    <row r="9" spans="1:7" ht="30.75" customHeight="1">
      <c r="A9" s="86" t="s">
        <v>82</v>
      </c>
      <c r="B9" s="87">
        <v>7350</v>
      </c>
      <c r="C9" s="85">
        <f t="shared" si="0"/>
        <v>84</v>
      </c>
      <c r="D9" s="87">
        <v>7434</v>
      </c>
      <c r="F9" s="81" t="s">
        <v>83</v>
      </c>
      <c r="G9" s="81">
        <v>31535</v>
      </c>
    </row>
    <row r="10" spans="1:7" ht="30.75" customHeight="1">
      <c r="A10" s="86" t="s">
        <v>84</v>
      </c>
      <c r="B10" s="87">
        <v>6053</v>
      </c>
      <c r="C10" s="85">
        <f t="shared" si="0"/>
        <v>292450</v>
      </c>
      <c r="D10" s="87">
        <v>298503</v>
      </c>
      <c r="F10" s="81" t="s">
        <v>85</v>
      </c>
      <c r="G10" s="81">
        <v>3</v>
      </c>
    </row>
    <row r="11" spans="1:4" ht="30.75" customHeight="1">
      <c r="A11" s="86" t="s">
        <v>86</v>
      </c>
      <c r="B11" s="87">
        <v>40000</v>
      </c>
      <c r="C11" s="85">
        <f t="shared" si="0"/>
        <v>0</v>
      </c>
      <c r="D11" s="87">
        <v>40000</v>
      </c>
    </row>
    <row r="12" spans="1:4" ht="30.75" customHeight="1">
      <c r="A12" s="86" t="s">
        <v>87</v>
      </c>
      <c r="B12" s="87">
        <v>2</v>
      </c>
      <c r="C12" s="85">
        <f t="shared" si="0"/>
        <v>1</v>
      </c>
      <c r="D12" s="87">
        <v>3</v>
      </c>
    </row>
  </sheetData>
  <sheetProtection/>
  <mergeCells count="2">
    <mergeCell ref="A2:D2"/>
    <mergeCell ref="A3:C3"/>
  </mergeCells>
  <printOptions horizontalCentered="1"/>
  <pageMargins left="0.47" right="0.43" top="0.83" bottom="0.2" header="1.02" footer="0.28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7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21.50390625" defaultRowHeight="21.75" customHeight="1"/>
  <cols>
    <col min="1" max="1" width="31.625" style="69" customWidth="1"/>
    <col min="2" max="2" width="18.75390625" style="69" customWidth="1"/>
    <col min="3" max="16384" width="21.50390625" style="69" customWidth="1"/>
  </cols>
  <sheetData>
    <row r="1" spans="1:2" ht="21.75" customHeight="1">
      <c r="A1" s="71" t="s">
        <v>88</v>
      </c>
      <c r="B1" s="72"/>
    </row>
    <row r="2" spans="1:4" s="70" customFormat="1" ht="21.75" customHeight="1">
      <c r="A2" s="147" t="s">
        <v>89</v>
      </c>
      <c r="B2" s="147"/>
      <c r="C2" s="147"/>
      <c r="D2" s="147"/>
    </row>
    <row r="3" spans="1:3" s="70" customFormat="1" ht="15.75" customHeight="1">
      <c r="A3" s="73"/>
      <c r="B3" s="73"/>
      <c r="C3" s="74"/>
    </row>
    <row r="4" spans="1:4" ht="24" customHeight="1">
      <c r="A4" s="75"/>
      <c r="B4" s="76"/>
      <c r="C4" s="77"/>
      <c r="D4" s="56" t="s">
        <v>2</v>
      </c>
    </row>
    <row r="5" spans="1:4" ht="30.75" customHeight="1">
      <c r="A5" s="78" t="s">
        <v>90</v>
      </c>
      <c r="B5" s="78" t="s">
        <v>4</v>
      </c>
      <c r="C5" s="78" t="s">
        <v>5</v>
      </c>
      <c r="D5" s="78" t="s">
        <v>6</v>
      </c>
    </row>
    <row r="6" spans="1:4" ht="30.75" customHeight="1">
      <c r="A6" s="79" t="s">
        <v>91</v>
      </c>
      <c r="B6" s="80">
        <f>B7</f>
        <v>3342</v>
      </c>
      <c r="C6" s="80">
        <f>D6-B6</f>
        <v>0</v>
      </c>
      <c r="D6" s="80">
        <f>D7</f>
        <v>3342</v>
      </c>
    </row>
    <row r="7" spans="1:4" ht="30.75" customHeight="1">
      <c r="A7" s="79" t="s">
        <v>92</v>
      </c>
      <c r="B7" s="80">
        <v>3342</v>
      </c>
      <c r="C7" s="80">
        <f>D7-B7</f>
        <v>0</v>
      </c>
      <c r="D7" s="80">
        <v>3342</v>
      </c>
    </row>
  </sheetData>
  <sheetProtection/>
  <mergeCells count="1">
    <mergeCell ref="A2:D2"/>
  </mergeCells>
  <printOptions horizontalCentered="1"/>
  <pageMargins left="0.55" right="0.35" top="0.79" bottom="0.2" header="0.98" footer="0.28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="85" zoomScaleSheetLayoutView="85" zoomScalePageLayoutView="0" workbookViewId="0" topLeftCell="A1">
      <selection activeCell="B8" sqref="B8"/>
    </sheetView>
  </sheetViews>
  <sheetFormatPr defaultColWidth="8.875" defaultRowHeight="13.5"/>
  <cols>
    <col min="1" max="1" width="7.375" style="51" customWidth="1"/>
    <col min="2" max="2" width="38.625" style="52" customWidth="1"/>
    <col min="3" max="3" width="15.125" style="51" customWidth="1"/>
    <col min="4" max="4" width="33.875" style="52" customWidth="1"/>
    <col min="5" max="5" width="36.375" style="52" customWidth="1"/>
    <col min="6" max="6" width="9.125" style="51" customWidth="1"/>
    <col min="7" max="16384" width="8.875" style="51" customWidth="1"/>
  </cols>
  <sheetData>
    <row r="1" ht="12.75">
      <c r="A1" s="53" t="s">
        <v>93</v>
      </c>
    </row>
    <row r="2" spans="1:5" ht="30" customHeight="1">
      <c r="A2" s="148" t="s">
        <v>94</v>
      </c>
      <c r="B2" s="149"/>
      <c r="C2" s="149"/>
      <c r="D2" s="149"/>
      <c r="E2" s="149"/>
    </row>
    <row r="3" spans="1:5" ht="18" customHeight="1">
      <c r="A3" s="54"/>
      <c r="B3" s="55"/>
      <c r="C3" s="55"/>
      <c r="D3" s="55"/>
      <c r="E3" s="56" t="s">
        <v>2</v>
      </c>
    </row>
    <row r="4" spans="1:5" ht="21.75" customHeight="1">
      <c r="A4" s="57" t="s">
        <v>95</v>
      </c>
      <c r="B4" s="57" t="s">
        <v>96</v>
      </c>
      <c r="C4" s="57" t="s">
        <v>97</v>
      </c>
      <c r="D4" s="57" t="s">
        <v>98</v>
      </c>
      <c r="E4" s="57" t="s">
        <v>99</v>
      </c>
    </row>
    <row r="5" spans="1:5" ht="15.75">
      <c r="A5" s="58" t="s">
        <v>100</v>
      </c>
      <c r="B5" s="59" t="s">
        <v>101</v>
      </c>
      <c r="C5" s="60">
        <v>69168.83</v>
      </c>
      <c r="D5" s="61" t="s">
        <v>102</v>
      </c>
      <c r="E5" s="61" t="s">
        <v>102</v>
      </c>
    </row>
    <row r="6" spans="1:5" ht="15.75">
      <c r="A6" s="62">
        <v>1</v>
      </c>
      <c r="B6" s="63" t="s">
        <v>103</v>
      </c>
      <c r="C6" s="64">
        <v>1000</v>
      </c>
      <c r="D6" s="63" t="s">
        <v>104</v>
      </c>
      <c r="E6" s="63" t="s">
        <v>105</v>
      </c>
    </row>
    <row r="7" spans="1:5" ht="15.75">
      <c r="A7" s="62">
        <v>2</v>
      </c>
      <c r="B7" s="165" t="s">
        <v>348</v>
      </c>
      <c r="C7" s="64">
        <v>575.6</v>
      </c>
      <c r="D7" s="63" t="s">
        <v>104</v>
      </c>
      <c r="E7" s="63" t="s">
        <v>106</v>
      </c>
    </row>
    <row r="8" spans="1:5" ht="15.75">
      <c r="A8" s="62">
        <v>3</v>
      </c>
      <c r="B8" s="165" t="s">
        <v>349</v>
      </c>
      <c r="C8" s="64">
        <v>1319</v>
      </c>
      <c r="D8" s="63" t="s">
        <v>104</v>
      </c>
      <c r="E8" s="63" t="s">
        <v>106</v>
      </c>
    </row>
    <row r="9" spans="1:5" ht="15.75">
      <c r="A9" s="62">
        <v>4</v>
      </c>
      <c r="B9" s="63" t="s">
        <v>107</v>
      </c>
      <c r="C9" s="64">
        <v>10000</v>
      </c>
      <c r="D9" s="63" t="s">
        <v>108</v>
      </c>
      <c r="E9" s="63" t="s">
        <v>106</v>
      </c>
    </row>
    <row r="10" spans="1:5" ht="15.75">
      <c r="A10" s="62">
        <v>5</v>
      </c>
      <c r="B10" s="63" t="s">
        <v>109</v>
      </c>
      <c r="C10" s="64">
        <v>1312</v>
      </c>
      <c r="D10" s="63" t="s">
        <v>104</v>
      </c>
      <c r="E10" s="63" t="s">
        <v>110</v>
      </c>
    </row>
    <row r="11" spans="1:5" ht="31.5">
      <c r="A11" s="62">
        <v>6</v>
      </c>
      <c r="B11" s="63" t="s">
        <v>111</v>
      </c>
      <c r="C11" s="64">
        <v>1880.24</v>
      </c>
      <c r="D11" s="63" t="s">
        <v>104</v>
      </c>
      <c r="E11" s="63" t="s">
        <v>112</v>
      </c>
    </row>
    <row r="12" spans="1:5" ht="31.5">
      <c r="A12" s="62">
        <v>7</v>
      </c>
      <c r="B12" s="63" t="s">
        <v>111</v>
      </c>
      <c r="C12" s="64">
        <v>120</v>
      </c>
      <c r="D12" s="63" t="s">
        <v>108</v>
      </c>
      <c r="E12" s="63" t="s">
        <v>112</v>
      </c>
    </row>
    <row r="13" spans="1:5" ht="15.75">
      <c r="A13" s="62">
        <v>8</v>
      </c>
      <c r="B13" s="63" t="s">
        <v>113</v>
      </c>
      <c r="C13" s="64">
        <v>6632</v>
      </c>
      <c r="D13" s="63" t="s">
        <v>113</v>
      </c>
      <c r="E13" s="63" t="s">
        <v>114</v>
      </c>
    </row>
    <row r="14" spans="1:5" ht="15.75">
      <c r="A14" s="62">
        <v>9</v>
      </c>
      <c r="B14" s="63" t="s">
        <v>115</v>
      </c>
      <c r="C14" s="64">
        <v>8</v>
      </c>
      <c r="D14" s="63" t="s">
        <v>113</v>
      </c>
      <c r="E14" s="63" t="s">
        <v>114</v>
      </c>
    </row>
    <row r="15" spans="1:5" ht="15.75">
      <c r="A15" s="62">
        <v>10</v>
      </c>
      <c r="B15" s="63" t="s">
        <v>116</v>
      </c>
      <c r="C15" s="64">
        <v>163</v>
      </c>
      <c r="D15" s="63" t="s">
        <v>117</v>
      </c>
      <c r="E15" s="63" t="s">
        <v>114</v>
      </c>
    </row>
    <row r="16" spans="1:5" ht="15.75">
      <c r="A16" s="62">
        <v>11</v>
      </c>
      <c r="B16" s="63" t="s">
        <v>118</v>
      </c>
      <c r="C16" s="64">
        <v>836</v>
      </c>
      <c r="D16" s="63" t="s">
        <v>119</v>
      </c>
      <c r="E16" s="63" t="s">
        <v>120</v>
      </c>
    </row>
    <row r="17" spans="1:5" ht="15.75">
      <c r="A17" s="62">
        <v>12</v>
      </c>
      <c r="B17" s="63" t="s">
        <v>121</v>
      </c>
      <c r="C17" s="64">
        <v>990</v>
      </c>
      <c r="D17" s="63" t="s">
        <v>119</v>
      </c>
      <c r="E17" s="63" t="s">
        <v>120</v>
      </c>
    </row>
    <row r="18" spans="1:5" ht="15.75">
      <c r="A18" s="62">
        <v>13</v>
      </c>
      <c r="B18" s="63" t="s">
        <v>122</v>
      </c>
      <c r="C18" s="64">
        <v>78</v>
      </c>
      <c r="D18" s="63" t="s">
        <v>123</v>
      </c>
      <c r="E18" s="63" t="s">
        <v>124</v>
      </c>
    </row>
    <row r="19" spans="1:5" ht="15.75">
      <c r="A19" s="62">
        <v>14</v>
      </c>
      <c r="B19" s="63" t="s">
        <v>125</v>
      </c>
      <c r="C19" s="64">
        <v>1698</v>
      </c>
      <c r="D19" s="63" t="s">
        <v>126</v>
      </c>
      <c r="E19" s="63" t="s">
        <v>127</v>
      </c>
    </row>
    <row r="20" spans="1:5" ht="15.75">
      <c r="A20" s="62">
        <v>15</v>
      </c>
      <c r="B20" s="63" t="s">
        <v>128</v>
      </c>
      <c r="C20" s="64">
        <v>59</v>
      </c>
      <c r="D20" s="63" t="s">
        <v>129</v>
      </c>
      <c r="E20" s="63" t="s">
        <v>127</v>
      </c>
    </row>
    <row r="21" spans="1:5" ht="15.75">
      <c r="A21" s="62">
        <v>16</v>
      </c>
      <c r="B21" s="63" t="s">
        <v>130</v>
      </c>
      <c r="C21" s="64">
        <v>200</v>
      </c>
      <c r="D21" s="63" t="s">
        <v>131</v>
      </c>
      <c r="E21" s="63" t="s">
        <v>132</v>
      </c>
    </row>
    <row r="22" spans="1:5" ht="15.75">
      <c r="A22" s="62">
        <v>17</v>
      </c>
      <c r="B22" s="63" t="s">
        <v>133</v>
      </c>
      <c r="C22" s="64">
        <v>1450</v>
      </c>
      <c r="D22" s="63" t="s">
        <v>108</v>
      </c>
      <c r="E22" s="63" t="s">
        <v>134</v>
      </c>
    </row>
    <row r="23" spans="1:5" ht="15.75">
      <c r="A23" s="62">
        <v>18</v>
      </c>
      <c r="B23" s="63" t="s">
        <v>135</v>
      </c>
      <c r="C23" s="64">
        <v>43</v>
      </c>
      <c r="D23" s="63" t="s">
        <v>136</v>
      </c>
      <c r="E23" s="63" t="s">
        <v>137</v>
      </c>
    </row>
    <row r="24" spans="1:5" ht="15.75">
      <c r="A24" s="62">
        <v>19</v>
      </c>
      <c r="B24" s="63" t="s">
        <v>138</v>
      </c>
      <c r="C24" s="64">
        <v>72</v>
      </c>
      <c r="D24" s="63" t="s">
        <v>136</v>
      </c>
      <c r="E24" s="63" t="s">
        <v>137</v>
      </c>
    </row>
    <row r="25" spans="1:5" ht="15.75">
      <c r="A25" s="62">
        <v>20</v>
      </c>
      <c r="B25" s="63" t="s">
        <v>139</v>
      </c>
      <c r="C25" s="64">
        <v>10</v>
      </c>
      <c r="D25" s="63" t="s">
        <v>136</v>
      </c>
      <c r="E25" s="63" t="s">
        <v>137</v>
      </c>
    </row>
    <row r="26" spans="1:5" ht="15.75">
      <c r="A26" s="62">
        <v>21</v>
      </c>
      <c r="B26" s="63" t="s">
        <v>140</v>
      </c>
      <c r="C26" s="64">
        <v>10</v>
      </c>
      <c r="D26" s="63" t="s">
        <v>136</v>
      </c>
      <c r="E26" s="63" t="s">
        <v>141</v>
      </c>
    </row>
    <row r="27" spans="1:5" ht="15.75">
      <c r="A27" s="62">
        <v>22</v>
      </c>
      <c r="B27" s="63" t="s">
        <v>142</v>
      </c>
      <c r="C27" s="64">
        <v>6.16</v>
      </c>
      <c r="D27" s="63" t="s">
        <v>136</v>
      </c>
      <c r="E27" s="63" t="s">
        <v>143</v>
      </c>
    </row>
    <row r="28" spans="1:5" ht="15.75">
      <c r="A28" s="62">
        <v>23</v>
      </c>
      <c r="B28" s="63" t="s">
        <v>144</v>
      </c>
      <c r="C28" s="64">
        <v>141.67</v>
      </c>
      <c r="D28" s="63" t="s">
        <v>136</v>
      </c>
      <c r="E28" s="63" t="s">
        <v>143</v>
      </c>
    </row>
    <row r="29" spans="1:5" ht="31.5">
      <c r="A29" s="62">
        <v>24</v>
      </c>
      <c r="B29" s="63" t="s">
        <v>145</v>
      </c>
      <c r="C29" s="64">
        <v>529</v>
      </c>
      <c r="D29" s="63" t="s">
        <v>146</v>
      </c>
      <c r="E29" s="63" t="s">
        <v>147</v>
      </c>
    </row>
    <row r="30" spans="1:5" ht="15.75">
      <c r="A30" s="62">
        <v>25</v>
      </c>
      <c r="B30" s="63" t="s">
        <v>148</v>
      </c>
      <c r="C30" s="64">
        <v>2630</v>
      </c>
      <c r="D30" s="63" t="s">
        <v>108</v>
      </c>
      <c r="E30" s="63" t="s">
        <v>147</v>
      </c>
    </row>
    <row r="31" spans="1:5" ht="31.5">
      <c r="A31" s="62">
        <v>26</v>
      </c>
      <c r="B31" s="63" t="s">
        <v>149</v>
      </c>
      <c r="C31" s="64">
        <v>2602</v>
      </c>
      <c r="D31" s="63" t="s">
        <v>146</v>
      </c>
      <c r="E31" s="63" t="s">
        <v>150</v>
      </c>
    </row>
    <row r="32" spans="1:5" ht="31.5">
      <c r="A32" s="62">
        <v>27</v>
      </c>
      <c r="B32" s="63" t="s">
        <v>151</v>
      </c>
      <c r="C32" s="64">
        <v>300</v>
      </c>
      <c r="D32" s="63" t="s">
        <v>146</v>
      </c>
      <c r="E32" s="63" t="s">
        <v>152</v>
      </c>
    </row>
    <row r="33" spans="1:5" ht="15.75">
      <c r="A33" s="62">
        <v>28</v>
      </c>
      <c r="B33" s="63" t="s">
        <v>153</v>
      </c>
      <c r="C33" s="64">
        <v>16.03</v>
      </c>
      <c r="D33" s="63" t="s">
        <v>154</v>
      </c>
      <c r="E33" s="63" t="s">
        <v>155</v>
      </c>
    </row>
    <row r="34" spans="1:5" ht="15.75">
      <c r="A34" s="62">
        <v>29</v>
      </c>
      <c r="B34" s="63" t="s">
        <v>156</v>
      </c>
      <c r="C34" s="64">
        <v>409.1</v>
      </c>
      <c r="D34" s="63" t="s">
        <v>157</v>
      </c>
      <c r="E34" s="63" t="s">
        <v>155</v>
      </c>
    </row>
    <row r="35" spans="1:5" ht="15.75">
      <c r="A35" s="62">
        <v>30</v>
      </c>
      <c r="B35" s="63" t="s">
        <v>158</v>
      </c>
      <c r="C35" s="64">
        <v>361</v>
      </c>
      <c r="D35" s="63" t="s">
        <v>157</v>
      </c>
      <c r="E35" s="63" t="s">
        <v>155</v>
      </c>
    </row>
    <row r="36" spans="1:5" ht="15.75">
      <c r="A36" s="62">
        <v>31</v>
      </c>
      <c r="B36" s="63" t="s">
        <v>159</v>
      </c>
      <c r="C36" s="64">
        <v>371.3</v>
      </c>
      <c r="D36" s="63" t="s">
        <v>157</v>
      </c>
      <c r="E36" s="63" t="s">
        <v>155</v>
      </c>
    </row>
    <row r="37" spans="1:5" ht="15.75">
      <c r="A37" s="62">
        <v>32</v>
      </c>
      <c r="B37" s="63" t="s">
        <v>160</v>
      </c>
      <c r="C37" s="64">
        <v>1.95</v>
      </c>
      <c r="D37" s="63" t="s">
        <v>154</v>
      </c>
      <c r="E37" s="63" t="s">
        <v>161</v>
      </c>
    </row>
    <row r="38" spans="1:5" ht="15.75">
      <c r="A38" s="62">
        <v>33</v>
      </c>
      <c r="B38" s="63" t="s">
        <v>162</v>
      </c>
      <c r="C38" s="64">
        <v>34</v>
      </c>
      <c r="D38" s="63" t="s">
        <v>154</v>
      </c>
      <c r="E38" s="63" t="s">
        <v>161</v>
      </c>
    </row>
    <row r="39" spans="1:5" ht="15.75">
      <c r="A39" s="62">
        <v>34</v>
      </c>
      <c r="B39" s="63" t="s">
        <v>162</v>
      </c>
      <c r="C39" s="64">
        <v>30</v>
      </c>
      <c r="D39" s="63" t="s">
        <v>154</v>
      </c>
      <c r="E39" s="63" t="s">
        <v>161</v>
      </c>
    </row>
    <row r="40" spans="1:5" ht="15.75">
      <c r="A40" s="62">
        <v>35</v>
      </c>
      <c r="B40" s="63" t="s">
        <v>160</v>
      </c>
      <c r="C40" s="64">
        <v>6.3</v>
      </c>
      <c r="D40" s="63" t="s">
        <v>154</v>
      </c>
      <c r="E40" s="63" t="s">
        <v>163</v>
      </c>
    </row>
    <row r="41" spans="1:5" ht="15.75">
      <c r="A41" s="62">
        <v>36</v>
      </c>
      <c r="B41" s="63" t="s">
        <v>162</v>
      </c>
      <c r="C41" s="64">
        <v>14</v>
      </c>
      <c r="D41" s="63" t="s">
        <v>154</v>
      </c>
      <c r="E41" s="63" t="s">
        <v>163</v>
      </c>
    </row>
    <row r="42" spans="1:5" ht="15.75">
      <c r="A42" s="62">
        <v>37</v>
      </c>
      <c r="B42" s="63" t="s">
        <v>162</v>
      </c>
      <c r="C42" s="64">
        <v>60</v>
      </c>
      <c r="D42" s="63" t="s">
        <v>154</v>
      </c>
      <c r="E42" s="63" t="s">
        <v>163</v>
      </c>
    </row>
    <row r="43" spans="1:5" ht="15.75">
      <c r="A43" s="62">
        <v>38</v>
      </c>
      <c r="B43" s="63" t="s">
        <v>162</v>
      </c>
      <c r="C43" s="64">
        <v>68</v>
      </c>
      <c r="D43" s="63" t="s">
        <v>154</v>
      </c>
      <c r="E43" s="63" t="s">
        <v>164</v>
      </c>
    </row>
    <row r="44" spans="1:5" ht="15.75">
      <c r="A44" s="62">
        <v>39</v>
      </c>
      <c r="B44" s="63" t="s">
        <v>160</v>
      </c>
      <c r="C44" s="64">
        <v>9.16</v>
      </c>
      <c r="D44" s="63" t="s">
        <v>154</v>
      </c>
      <c r="E44" s="63" t="s">
        <v>165</v>
      </c>
    </row>
    <row r="45" spans="1:5" ht="15.75">
      <c r="A45" s="62">
        <v>40</v>
      </c>
      <c r="B45" s="63" t="s">
        <v>162</v>
      </c>
      <c r="C45" s="64">
        <v>150</v>
      </c>
      <c r="D45" s="63" t="s">
        <v>154</v>
      </c>
      <c r="E45" s="63" t="s">
        <v>165</v>
      </c>
    </row>
    <row r="46" spans="1:5" ht="15.75">
      <c r="A46" s="62">
        <v>41</v>
      </c>
      <c r="B46" s="63" t="s">
        <v>160</v>
      </c>
      <c r="C46" s="64">
        <v>0.86</v>
      </c>
      <c r="D46" s="63" t="s">
        <v>154</v>
      </c>
      <c r="E46" s="63" t="s">
        <v>166</v>
      </c>
    </row>
    <row r="47" spans="1:5" ht="15.75">
      <c r="A47" s="62">
        <v>42</v>
      </c>
      <c r="B47" s="63" t="s">
        <v>162</v>
      </c>
      <c r="C47" s="64">
        <v>15</v>
      </c>
      <c r="D47" s="63" t="s">
        <v>154</v>
      </c>
      <c r="E47" s="63" t="s">
        <v>166</v>
      </c>
    </row>
    <row r="48" spans="1:5" ht="15.75">
      <c r="A48" s="62">
        <v>43</v>
      </c>
      <c r="B48" s="63" t="s">
        <v>160</v>
      </c>
      <c r="C48" s="64">
        <v>0.35</v>
      </c>
      <c r="D48" s="63" t="s">
        <v>154</v>
      </c>
      <c r="E48" s="63" t="s">
        <v>167</v>
      </c>
    </row>
    <row r="49" spans="1:5" ht="15.75">
      <c r="A49" s="62">
        <v>44</v>
      </c>
      <c r="B49" s="63" t="s">
        <v>162</v>
      </c>
      <c r="C49" s="64">
        <v>15</v>
      </c>
      <c r="D49" s="63" t="s">
        <v>154</v>
      </c>
      <c r="E49" s="63" t="s">
        <v>167</v>
      </c>
    </row>
    <row r="50" spans="1:5" ht="15.75">
      <c r="A50" s="62">
        <v>45</v>
      </c>
      <c r="B50" s="63" t="s">
        <v>168</v>
      </c>
      <c r="C50" s="64">
        <v>2.43</v>
      </c>
      <c r="D50" s="63" t="s">
        <v>154</v>
      </c>
      <c r="E50" s="63" t="s">
        <v>169</v>
      </c>
    </row>
    <row r="51" spans="1:5" ht="15.75">
      <c r="A51" s="62">
        <v>46</v>
      </c>
      <c r="B51" s="63" t="s">
        <v>160</v>
      </c>
      <c r="C51" s="64">
        <v>1.67</v>
      </c>
      <c r="D51" s="63" t="s">
        <v>154</v>
      </c>
      <c r="E51" s="63" t="s">
        <v>170</v>
      </c>
    </row>
    <row r="52" spans="1:5" ht="15.75">
      <c r="A52" s="62">
        <v>47</v>
      </c>
      <c r="B52" s="63" t="s">
        <v>162</v>
      </c>
      <c r="C52" s="64">
        <v>12</v>
      </c>
      <c r="D52" s="63" t="s">
        <v>154</v>
      </c>
      <c r="E52" s="63" t="s">
        <v>170</v>
      </c>
    </row>
    <row r="53" spans="1:5" ht="15.75">
      <c r="A53" s="62">
        <v>48</v>
      </c>
      <c r="B53" s="63" t="s">
        <v>160</v>
      </c>
      <c r="C53" s="64">
        <v>2.72</v>
      </c>
      <c r="D53" s="63" t="s">
        <v>154</v>
      </c>
      <c r="E53" s="63" t="s">
        <v>171</v>
      </c>
    </row>
    <row r="54" spans="1:5" ht="15.75">
      <c r="A54" s="62">
        <v>49</v>
      </c>
      <c r="B54" s="63" t="s">
        <v>162</v>
      </c>
      <c r="C54" s="64">
        <v>64</v>
      </c>
      <c r="D54" s="63" t="s">
        <v>154</v>
      </c>
      <c r="E54" s="63" t="s">
        <v>171</v>
      </c>
    </row>
    <row r="55" spans="1:5" ht="15.75">
      <c r="A55" s="62">
        <v>50</v>
      </c>
      <c r="B55" s="63" t="s">
        <v>160</v>
      </c>
      <c r="C55" s="64">
        <v>1.49</v>
      </c>
      <c r="D55" s="63" t="s">
        <v>154</v>
      </c>
      <c r="E55" s="63" t="s">
        <v>172</v>
      </c>
    </row>
    <row r="56" spans="1:5" ht="15.75">
      <c r="A56" s="62">
        <v>51</v>
      </c>
      <c r="B56" s="63" t="s">
        <v>162</v>
      </c>
      <c r="C56" s="64">
        <v>65</v>
      </c>
      <c r="D56" s="63" t="s">
        <v>154</v>
      </c>
      <c r="E56" s="63" t="s">
        <v>172</v>
      </c>
    </row>
    <row r="57" spans="1:5" ht="15.75">
      <c r="A57" s="62">
        <v>52</v>
      </c>
      <c r="B57" s="63" t="s">
        <v>160</v>
      </c>
      <c r="C57" s="64">
        <v>1.1</v>
      </c>
      <c r="D57" s="63" t="s">
        <v>154</v>
      </c>
      <c r="E57" s="63" t="s">
        <v>173</v>
      </c>
    </row>
    <row r="58" spans="1:5" ht="15.75">
      <c r="A58" s="62">
        <v>53</v>
      </c>
      <c r="B58" s="63" t="s">
        <v>162</v>
      </c>
      <c r="C58" s="64">
        <v>75</v>
      </c>
      <c r="D58" s="63" t="s">
        <v>154</v>
      </c>
      <c r="E58" s="63" t="s">
        <v>173</v>
      </c>
    </row>
    <row r="59" spans="1:5" ht="15.75">
      <c r="A59" s="62">
        <v>54</v>
      </c>
      <c r="B59" s="63" t="s">
        <v>160</v>
      </c>
      <c r="C59" s="64">
        <v>0.83</v>
      </c>
      <c r="D59" s="63" t="s">
        <v>154</v>
      </c>
      <c r="E59" s="63" t="s">
        <v>174</v>
      </c>
    </row>
    <row r="60" spans="1:5" ht="15.75">
      <c r="A60" s="62">
        <v>55</v>
      </c>
      <c r="B60" s="63" t="s">
        <v>162</v>
      </c>
      <c r="C60" s="64">
        <v>60</v>
      </c>
      <c r="D60" s="63" t="s">
        <v>154</v>
      </c>
      <c r="E60" s="63" t="s">
        <v>174</v>
      </c>
    </row>
    <row r="61" spans="1:5" ht="15.75">
      <c r="A61" s="62">
        <v>56</v>
      </c>
      <c r="B61" s="63" t="s">
        <v>160</v>
      </c>
      <c r="C61" s="64">
        <v>1.28</v>
      </c>
      <c r="D61" s="63" t="s">
        <v>154</v>
      </c>
      <c r="E61" s="63" t="s">
        <v>175</v>
      </c>
    </row>
    <row r="62" spans="1:5" ht="15.75">
      <c r="A62" s="62">
        <v>57</v>
      </c>
      <c r="B62" s="63" t="s">
        <v>162</v>
      </c>
      <c r="C62" s="64">
        <v>60</v>
      </c>
      <c r="D62" s="63" t="s">
        <v>154</v>
      </c>
      <c r="E62" s="63" t="s">
        <v>175</v>
      </c>
    </row>
    <row r="63" spans="1:5" ht="15.75">
      <c r="A63" s="62">
        <v>58</v>
      </c>
      <c r="B63" s="63" t="s">
        <v>160</v>
      </c>
      <c r="C63" s="64">
        <v>0.28</v>
      </c>
      <c r="D63" s="63" t="s">
        <v>154</v>
      </c>
      <c r="E63" s="63" t="s">
        <v>176</v>
      </c>
    </row>
    <row r="64" spans="1:5" ht="15.75">
      <c r="A64" s="62">
        <v>59</v>
      </c>
      <c r="B64" s="63" t="s">
        <v>162</v>
      </c>
      <c r="C64" s="64">
        <v>90</v>
      </c>
      <c r="D64" s="63" t="s">
        <v>154</v>
      </c>
      <c r="E64" s="63" t="s">
        <v>176</v>
      </c>
    </row>
    <row r="65" spans="1:5" ht="15.75">
      <c r="A65" s="62">
        <v>60</v>
      </c>
      <c r="B65" s="63" t="s">
        <v>160</v>
      </c>
      <c r="C65" s="64">
        <v>1.25</v>
      </c>
      <c r="D65" s="63" t="s">
        <v>154</v>
      </c>
      <c r="E65" s="63" t="s">
        <v>177</v>
      </c>
    </row>
    <row r="66" spans="1:5" ht="15.75">
      <c r="A66" s="62">
        <v>61</v>
      </c>
      <c r="B66" s="63" t="s">
        <v>162</v>
      </c>
      <c r="C66" s="64">
        <v>50</v>
      </c>
      <c r="D66" s="63" t="s">
        <v>154</v>
      </c>
      <c r="E66" s="63" t="s">
        <v>177</v>
      </c>
    </row>
    <row r="67" spans="1:5" ht="15.75">
      <c r="A67" s="62">
        <v>62</v>
      </c>
      <c r="B67" s="63" t="s">
        <v>160</v>
      </c>
      <c r="C67" s="64">
        <v>1.73</v>
      </c>
      <c r="D67" s="63" t="s">
        <v>154</v>
      </c>
      <c r="E67" s="63" t="s">
        <v>178</v>
      </c>
    </row>
    <row r="68" spans="1:5" ht="15.75">
      <c r="A68" s="62">
        <v>63</v>
      </c>
      <c r="B68" s="63" t="s">
        <v>162</v>
      </c>
      <c r="C68" s="64">
        <v>251.75</v>
      </c>
      <c r="D68" s="63" t="s">
        <v>154</v>
      </c>
      <c r="E68" s="63" t="s">
        <v>178</v>
      </c>
    </row>
    <row r="69" spans="1:5" ht="15.75">
      <c r="A69" s="62">
        <v>64</v>
      </c>
      <c r="B69" s="63" t="s">
        <v>160</v>
      </c>
      <c r="C69" s="64">
        <v>3.27</v>
      </c>
      <c r="D69" s="63" t="s">
        <v>154</v>
      </c>
      <c r="E69" s="63" t="s">
        <v>179</v>
      </c>
    </row>
    <row r="70" spans="1:5" ht="15.75">
      <c r="A70" s="62">
        <v>65</v>
      </c>
      <c r="B70" s="63" t="s">
        <v>162</v>
      </c>
      <c r="C70" s="64">
        <v>50</v>
      </c>
      <c r="D70" s="63" t="s">
        <v>154</v>
      </c>
      <c r="E70" s="63" t="s">
        <v>179</v>
      </c>
    </row>
    <row r="71" spans="1:5" ht="15.75">
      <c r="A71" s="62">
        <v>66</v>
      </c>
      <c r="B71" s="63" t="s">
        <v>162</v>
      </c>
      <c r="C71" s="64">
        <v>536.48</v>
      </c>
      <c r="D71" s="63" t="s">
        <v>154</v>
      </c>
      <c r="E71" s="63" t="s">
        <v>180</v>
      </c>
    </row>
    <row r="72" spans="1:5" ht="15.75">
      <c r="A72" s="62">
        <v>67</v>
      </c>
      <c r="B72" s="63" t="s">
        <v>160</v>
      </c>
      <c r="C72" s="64">
        <v>1.17</v>
      </c>
      <c r="D72" s="63" t="s">
        <v>154</v>
      </c>
      <c r="E72" s="63" t="s">
        <v>181</v>
      </c>
    </row>
    <row r="73" spans="1:5" ht="15.75">
      <c r="A73" s="62">
        <v>68</v>
      </c>
      <c r="B73" s="63" t="s">
        <v>162</v>
      </c>
      <c r="C73" s="64">
        <v>100</v>
      </c>
      <c r="D73" s="63" t="s">
        <v>154</v>
      </c>
      <c r="E73" s="63" t="s">
        <v>181</v>
      </c>
    </row>
    <row r="74" spans="1:5" ht="15.75">
      <c r="A74" s="62">
        <v>69</v>
      </c>
      <c r="B74" s="63" t="s">
        <v>160</v>
      </c>
      <c r="C74" s="64">
        <v>3.46</v>
      </c>
      <c r="D74" s="63" t="s">
        <v>154</v>
      </c>
      <c r="E74" s="63" t="s">
        <v>182</v>
      </c>
    </row>
    <row r="75" spans="1:5" ht="15.75">
      <c r="A75" s="62">
        <v>70</v>
      </c>
      <c r="B75" s="63" t="s">
        <v>162</v>
      </c>
      <c r="C75" s="64">
        <v>55</v>
      </c>
      <c r="D75" s="63" t="s">
        <v>154</v>
      </c>
      <c r="E75" s="63" t="s">
        <v>182</v>
      </c>
    </row>
    <row r="76" spans="1:5" ht="15.75">
      <c r="A76" s="62">
        <v>71</v>
      </c>
      <c r="B76" s="63" t="s">
        <v>160</v>
      </c>
      <c r="C76" s="64">
        <v>3.35</v>
      </c>
      <c r="D76" s="63" t="s">
        <v>154</v>
      </c>
      <c r="E76" s="63" t="s">
        <v>183</v>
      </c>
    </row>
    <row r="77" spans="1:5" ht="15.75">
      <c r="A77" s="62">
        <v>72</v>
      </c>
      <c r="B77" s="63" t="s">
        <v>162</v>
      </c>
      <c r="C77" s="64">
        <v>69</v>
      </c>
      <c r="D77" s="63" t="s">
        <v>154</v>
      </c>
      <c r="E77" s="63" t="s">
        <v>183</v>
      </c>
    </row>
    <row r="78" spans="1:5" ht="15.75">
      <c r="A78" s="62">
        <v>73</v>
      </c>
      <c r="B78" s="63" t="s">
        <v>160</v>
      </c>
      <c r="C78" s="64">
        <v>3.72</v>
      </c>
      <c r="D78" s="63" t="s">
        <v>154</v>
      </c>
      <c r="E78" s="63" t="s">
        <v>184</v>
      </c>
    </row>
    <row r="79" spans="1:5" ht="15.75">
      <c r="A79" s="62">
        <v>74</v>
      </c>
      <c r="B79" s="63" t="s">
        <v>162</v>
      </c>
      <c r="C79" s="64">
        <v>46</v>
      </c>
      <c r="D79" s="63" t="s">
        <v>154</v>
      </c>
      <c r="E79" s="63" t="s">
        <v>184</v>
      </c>
    </row>
    <row r="80" spans="1:5" ht="15.75">
      <c r="A80" s="62">
        <v>75</v>
      </c>
      <c r="B80" s="63" t="s">
        <v>160</v>
      </c>
      <c r="C80" s="64">
        <v>1.6</v>
      </c>
      <c r="D80" s="63" t="s">
        <v>154</v>
      </c>
      <c r="E80" s="63" t="s">
        <v>185</v>
      </c>
    </row>
    <row r="81" spans="1:5" ht="15.75">
      <c r="A81" s="62">
        <v>76</v>
      </c>
      <c r="B81" s="63" t="s">
        <v>162</v>
      </c>
      <c r="C81" s="64">
        <v>67</v>
      </c>
      <c r="D81" s="63" t="s">
        <v>154</v>
      </c>
      <c r="E81" s="63" t="s">
        <v>185</v>
      </c>
    </row>
    <row r="82" spans="1:5" ht="15.75">
      <c r="A82" s="62">
        <v>77</v>
      </c>
      <c r="B82" s="63" t="s">
        <v>186</v>
      </c>
      <c r="C82" s="64">
        <v>2.43</v>
      </c>
      <c r="D82" s="63" t="s">
        <v>154</v>
      </c>
      <c r="E82" s="63" t="s">
        <v>185</v>
      </c>
    </row>
    <row r="83" spans="1:5" ht="15.75">
      <c r="A83" s="62">
        <v>78</v>
      </c>
      <c r="B83" s="63" t="s">
        <v>160</v>
      </c>
      <c r="C83" s="64">
        <v>5.07</v>
      </c>
      <c r="D83" s="63" t="s">
        <v>154</v>
      </c>
      <c r="E83" s="63" t="s">
        <v>187</v>
      </c>
    </row>
    <row r="84" spans="1:5" ht="15.75">
      <c r="A84" s="62">
        <v>79</v>
      </c>
      <c r="B84" s="63" t="s">
        <v>162</v>
      </c>
      <c r="C84" s="64">
        <v>100</v>
      </c>
      <c r="D84" s="63" t="s">
        <v>154</v>
      </c>
      <c r="E84" s="63" t="s">
        <v>187</v>
      </c>
    </row>
    <row r="85" spans="1:5" ht="15.75">
      <c r="A85" s="62">
        <v>80</v>
      </c>
      <c r="B85" s="63" t="s">
        <v>160</v>
      </c>
      <c r="C85" s="64">
        <v>0.65</v>
      </c>
      <c r="D85" s="63" t="s">
        <v>154</v>
      </c>
      <c r="E85" s="63" t="s">
        <v>188</v>
      </c>
    </row>
    <row r="86" spans="1:5" ht="15.75">
      <c r="A86" s="62">
        <v>81</v>
      </c>
      <c r="B86" s="63" t="s">
        <v>162</v>
      </c>
      <c r="C86" s="64">
        <v>106</v>
      </c>
      <c r="D86" s="63" t="s">
        <v>154</v>
      </c>
      <c r="E86" s="63" t="s">
        <v>188</v>
      </c>
    </row>
    <row r="87" spans="1:5" ht="15.75">
      <c r="A87" s="62">
        <v>82</v>
      </c>
      <c r="B87" s="63" t="s">
        <v>160</v>
      </c>
      <c r="C87" s="64">
        <v>1.9</v>
      </c>
      <c r="D87" s="63" t="s">
        <v>154</v>
      </c>
      <c r="E87" s="63" t="s">
        <v>189</v>
      </c>
    </row>
    <row r="88" spans="1:5" ht="15.75">
      <c r="A88" s="62">
        <v>83</v>
      </c>
      <c r="B88" s="63" t="s">
        <v>162</v>
      </c>
      <c r="C88" s="64">
        <v>31</v>
      </c>
      <c r="D88" s="63" t="s">
        <v>154</v>
      </c>
      <c r="E88" s="63" t="s">
        <v>189</v>
      </c>
    </row>
    <row r="89" spans="1:5" ht="15.75">
      <c r="A89" s="62">
        <v>84</v>
      </c>
      <c r="B89" s="63" t="s">
        <v>162</v>
      </c>
      <c r="C89" s="64">
        <v>14</v>
      </c>
      <c r="D89" s="63" t="s">
        <v>154</v>
      </c>
      <c r="E89" s="63" t="s">
        <v>189</v>
      </c>
    </row>
    <row r="90" spans="1:5" ht="15.75">
      <c r="A90" s="62">
        <v>85</v>
      </c>
      <c r="B90" s="63" t="s">
        <v>160</v>
      </c>
      <c r="C90" s="64">
        <v>4.55</v>
      </c>
      <c r="D90" s="63" t="s">
        <v>154</v>
      </c>
      <c r="E90" s="63" t="s">
        <v>190</v>
      </c>
    </row>
    <row r="91" spans="1:5" ht="15.75">
      <c r="A91" s="62">
        <v>86</v>
      </c>
      <c r="B91" s="63" t="s">
        <v>162</v>
      </c>
      <c r="C91" s="64">
        <v>36</v>
      </c>
      <c r="D91" s="63" t="s">
        <v>154</v>
      </c>
      <c r="E91" s="63" t="s">
        <v>190</v>
      </c>
    </row>
    <row r="92" spans="1:5" ht="15.75">
      <c r="A92" s="62">
        <v>87</v>
      </c>
      <c r="B92" s="63" t="s">
        <v>162</v>
      </c>
      <c r="C92" s="64">
        <v>11</v>
      </c>
      <c r="D92" s="63" t="s">
        <v>154</v>
      </c>
      <c r="E92" s="63" t="s">
        <v>190</v>
      </c>
    </row>
    <row r="93" spans="1:5" ht="15.75">
      <c r="A93" s="62">
        <v>88</v>
      </c>
      <c r="B93" s="63" t="s">
        <v>162</v>
      </c>
      <c r="C93" s="64">
        <v>27</v>
      </c>
      <c r="D93" s="63" t="s">
        <v>154</v>
      </c>
      <c r="E93" s="63" t="s">
        <v>191</v>
      </c>
    </row>
    <row r="94" spans="1:5" ht="15.75">
      <c r="A94" s="62">
        <v>89</v>
      </c>
      <c r="B94" s="63" t="s">
        <v>168</v>
      </c>
      <c r="C94" s="64">
        <v>2.55</v>
      </c>
      <c r="D94" s="63" t="s">
        <v>154</v>
      </c>
      <c r="E94" s="63" t="s">
        <v>191</v>
      </c>
    </row>
    <row r="95" spans="1:5" ht="15.75">
      <c r="A95" s="62">
        <v>90</v>
      </c>
      <c r="B95" s="63" t="s">
        <v>162</v>
      </c>
      <c r="C95" s="64">
        <v>140</v>
      </c>
      <c r="D95" s="63" t="s">
        <v>154</v>
      </c>
      <c r="E95" s="63" t="s">
        <v>192</v>
      </c>
    </row>
    <row r="96" spans="1:5" ht="15.75">
      <c r="A96" s="62">
        <v>91</v>
      </c>
      <c r="B96" s="63" t="s">
        <v>168</v>
      </c>
      <c r="C96" s="64">
        <v>4.06</v>
      </c>
      <c r="D96" s="63" t="s">
        <v>154</v>
      </c>
      <c r="E96" s="63" t="s">
        <v>192</v>
      </c>
    </row>
    <row r="97" spans="1:5" ht="15.75">
      <c r="A97" s="62">
        <v>92</v>
      </c>
      <c r="B97" s="63" t="s">
        <v>162</v>
      </c>
      <c r="C97" s="64">
        <v>85</v>
      </c>
      <c r="D97" s="63" t="s">
        <v>154</v>
      </c>
      <c r="E97" s="63" t="s">
        <v>193</v>
      </c>
    </row>
    <row r="98" spans="1:5" ht="15.75">
      <c r="A98" s="62">
        <v>93</v>
      </c>
      <c r="B98" s="63" t="s">
        <v>168</v>
      </c>
      <c r="C98" s="64">
        <v>6.57</v>
      </c>
      <c r="D98" s="63" t="s">
        <v>154</v>
      </c>
      <c r="E98" s="63" t="s">
        <v>193</v>
      </c>
    </row>
    <row r="99" spans="1:5" ht="15.75">
      <c r="A99" s="62">
        <v>94</v>
      </c>
      <c r="B99" s="63" t="s">
        <v>162</v>
      </c>
      <c r="C99" s="64">
        <v>75</v>
      </c>
      <c r="D99" s="63" t="s">
        <v>154</v>
      </c>
      <c r="E99" s="63" t="s">
        <v>194</v>
      </c>
    </row>
    <row r="100" spans="1:5" ht="15.75">
      <c r="A100" s="62">
        <v>95</v>
      </c>
      <c r="B100" s="63" t="s">
        <v>162</v>
      </c>
      <c r="C100" s="64">
        <v>34</v>
      </c>
      <c r="D100" s="63" t="s">
        <v>154</v>
      </c>
      <c r="E100" s="63" t="s">
        <v>194</v>
      </c>
    </row>
    <row r="101" spans="1:5" ht="15.75">
      <c r="A101" s="62">
        <v>96</v>
      </c>
      <c r="B101" s="63" t="s">
        <v>168</v>
      </c>
      <c r="C101" s="64">
        <v>7.3</v>
      </c>
      <c r="D101" s="63" t="s">
        <v>154</v>
      </c>
      <c r="E101" s="63" t="s">
        <v>194</v>
      </c>
    </row>
    <row r="102" spans="1:5" ht="15.75">
      <c r="A102" s="62">
        <v>97</v>
      </c>
      <c r="B102" s="63" t="s">
        <v>162</v>
      </c>
      <c r="C102" s="64">
        <v>308</v>
      </c>
      <c r="D102" s="63" t="s">
        <v>154</v>
      </c>
      <c r="E102" s="63" t="s">
        <v>195</v>
      </c>
    </row>
    <row r="103" spans="1:5" ht="15.75">
      <c r="A103" s="62">
        <v>98</v>
      </c>
      <c r="B103" s="63" t="s">
        <v>168</v>
      </c>
      <c r="C103" s="64">
        <v>5.03</v>
      </c>
      <c r="D103" s="63" t="s">
        <v>154</v>
      </c>
      <c r="E103" s="63" t="s">
        <v>195</v>
      </c>
    </row>
    <row r="104" spans="1:5" ht="15.75">
      <c r="A104" s="62">
        <v>99</v>
      </c>
      <c r="B104" s="63" t="s">
        <v>196</v>
      </c>
      <c r="C104" s="64">
        <v>25.92</v>
      </c>
      <c r="D104" s="63" t="s">
        <v>157</v>
      </c>
      <c r="E104" s="63" t="s">
        <v>195</v>
      </c>
    </row>
    <row r="105" spans="1:5" ht="15.75">
      <c r="A105" s="62">
        <v>100</v>
      </c>
      <c r="B105" s="63" t="s">
        <v>197</v>
      </c>
      <c r="C105" s="64">
        <v>381</v>
      </c>
      <c r="D105" s="63" t="s">
        <v>154</v>
      </c>
      <c r="E105" s="63" t="s">
        <v>198</v>
      </c>
    </row>
    <row r="106" spans="1:5" ht="15.75">
      <c r="A106" s="62">
        <v>101</v>
      </c>
      <c r="B106" s="63" t="s">
        <v>168</v>
      </c>
      <c r="C106" s="64">
        <v>13.67</v>
      </c>
      <c r="D106" s="63" t="s">
        <v>154</v>
      </c>
      <c r="E106" s="63" t="s">
        <v>198</v>
      </c>
    </row>
    <row r="107" spans="1:5" ht="15.75">
      <c r="A107" s="62">
        <v>102</v>
      </c>
      <c r="B107" s="63" t="s">
        <v>199</v>
      </c>
      <c r="C107" s="64">
        <v>26.24</v>
      </c>
      <c r="D107" s="63" t="s">
        <v>157</v>
      </c>
      <c r="E107" s="63" t="s">
        <v>198</v>
      </c>
    </row>
    <row r="108" spans="1:5" ht="15.75">
      <c r="A108" s="62">
        <v>103</v>
      </c>
      <c r="B108" s="63" t="s">
        <v>162</v>
      </c>
      <c r="C108" s="64">
        <v>77</v>
      </c>
      <c r="D108" s="63" t="s">
        <v>154</v>
      </c>
      <c r="E108" s="63" t="s">
        <v>200</v>
      </c>
    </row>
    <row r="109" spans="1:5" ht="15.75">
      <c r="A109" s="62">
        <v>104</v>
      </c>
      <c r="B109" s="63" t="s">
        <v>168</v>
      </c>
      <c r="C109" s="64">
        <v>6.17</v>
      </c>
      <c r="D109" s="63" t="s">
        <v>154</v>
      </c>
      <c r="E109" s="63" t="s">
        <v>200</v>
      </c>
    </row>
    <row r="110" spans="1:5" ht="15.75">
      <c r="A110" s="62">
        <v>105</v>
      </c>
      <c r="B110" s="63" t="s">
        <v>160</v>
      </c>
      <c r="C110" s="64">
        <v>6.42</v>
      </c>
      <c r="D110" s="63" t="s">
        <v>154</v>
      </c>
      <c r="E110" s="63" t="s">
        <v>201</v>
      </c>
    </row>
    <row r="111" spans="1:5" ht="15.75">
      <c r="A111" s="62">
        <v>106</v>
      </c>
      <c r="B111" s="63" t="s">
        <v>162</v>
      </c>
      <c r="C111" s="64">
        <v>84</v>
      </c>
      <c r="D111" s="63" t="s">
        <v>154</v>
      </c>
      <c r="E111" s="63" t="s">
        <v>201</v>
      </c>
    </row>
    <row r="112" spans="1:5" ht="31.5">
      <c r="A112" s="62">
        <v>107</v>
      </c>
      <c r="B112" s="63" t="s">
        <v>202</v>
      </c>
      <c r="C112" s="64">
        <v>24.96</v>
      </c>
      <c r="D112" s="63" t="s">
        <v>157</v>
      </c>
      <c r="E112" s="63" t="s">
        <v>201</v>
      </c>
    </row>
    <row r="113" spans="1:5" ht="15.75">
      <c r="A113" s="62">
        <v>108</v>
      </c>
      <c r="B113" s="63" t="s">
        <v>203</v>
      </c>
      <c r="C113" s="64">
        <v>466.7</v>
      </c>
      <c r="D113" s="63" t="s">
        <v>157</v>
      </c>
      <c r="E113" s="63" t="s">
        <v>204</v>
      </c>
    </row>
    <row r="114" spans="1:5" ht="15.75">
      <c r="A114" s="62">
        <v>109</v>
      </c>
      <c r="B114" s="63" t="s">
        <v>205</v>
      </c>
      <c r="C114" s="64">
        <v>437</v>
      </c>
      <c r="D114" s="63" t="s">
        <v>157</v>
      </c>
      <c r="E114" s="63" t="s">
        <v>204</v>
      </c>
    </row>
    <row r="115" spans="1:5" ht="15.75">
      <c r="A115" s="62">
        <v>110</v>
      </c>
      <c r="B115" s="63" t="s">
        <v>205</v>
      </c>
      <c r="C115" s="64">
        <v>43</v>
      </c>
      <c r="D115" s="63" t="s">
        <v>157</v>
      </c>
      <c r="E115" s="63" t="s">
        <v>204</v>
      </c>
    </row>
    <row r="116" spans="1:5" ht="15.75">
      <c r="A116" s="62">
        <v>111</v>
      </c>
      <c r="B116" s="63" t="s">
        <v>206</v>
      </c>
      <c r="C116" s="64">
        <v>170</v>
      </c>
      <c r="D116" s="63" t="s">
        <v>157</v>
      </c>
      <c r="E116" s="63" t="s">
        <v>207</v>
      </c>
    </row>
    <row r="117" spans="1:5" ht="31.5">
      <c r="A117" s="62">
        <v>112</v>
      </c>
      <c r="B117" s="63" t="s">
        <v>160</v>
      </c>
      <c r="C117" s="64">
        <v>2.57</v>
      </c>
      <c r="D117" s="63" t="s">
        <v>154</v>
      </c>
      <c r="E117" s="63" t="s">
        <v>208</v>
      </c>
    </row>
    <row r="118" spans="1:5" ht="31.5">
      <c r="A118" s="62">
        <v>113</v>
      </c>
      <c r="B118" s="63" t="s">
        <v>162</v>
      </c>
      <c r="C118" s="64">
        <v>167</v>
      </c>
      <c r="D118" s="63" t="s">
        <v>154</v>
      </c>
      <c r="E118" s="63" t="s">
        <v>208</v>
      </c>
    </row>
    <row r="119" spans="1:5" ht="15.75">
      <c r="A119" s="62">
        <v>114</v>
      </c>
      <c r="B119" s="63" t="s">
        <v>160</v>
      </c>
      <c r="C119" s="64">
        <v>2.84</v>
      </c>
      <c r="D119" s="63" t="s">
        <v>154</v>
      </c>
      <c r="E119" s="63" t="s">
        <v>209</v>
      </c>
    </row>
    <row r="120" spans="1:5" ht="15.75">
      <c r="A120" s="62">
        <v>115</v>
      </c>
      <c r="B120" s="63" t="s">
        <v>162</v>
      </c>
      <c r="C120" s="64">
        <v>9</v>
      </c>
      <c r="D120" s="63" t="s">
        <v>154</v>
      </c>
      <c r="E120" s="63" t="s">
        <v>209</v>
      </c>
    </row>
    <row r="121" spans="1:5" ht="15.75">
      <c r="A121" s="62">
        <v>116</v>
      </c>
      <c r="B121" s="63" t="s">
        <v>162</v>
      </c>
      <c r="C121" s="64">
        <v>12</v>
      </c>
      <c r="D121" s="63" t="s">
        <v>154</v>
      </c>
      <c r="E121" s="63" t="s">
        <v>209</v>
      </c>
    </row>
    <row r="122" spans="1:5" ht="15.75">
      <c r="A122" s="62">
        <v>117</v>
      </c>
      <c r="B122" s="63" t="s">
        <v>160</v>
      </c>
      <c r="C122" s="64">
        <v>3.07</v>
      </c>
      <c r="D122" s="63" t="s">
        <v>154</v>
      </c>
      <c r="E122" s="63" t="s">
        <v>210</v>
      </c>
    </row>
    <row r="123" spans="1:5" ht="15.75">
      <c r="A123" s="62">
        <v>118</v>
      </c>
      <c r="B123" s="63" t="s">
        <v>162</v>
      </c>
      <c r="C123" s="64">
        <v>73</v>
      </c>
      <c r="D123" s="63" t="s">
        <v>154</v>
      </c>
      <c r="E123" s="63" t="s">
        <v>210</v>
      </c>
    </row>
    <row r="124" spans="1:5" ht="15.75">
      <c r="A124" s="62">
        <v>119</v>
      </c>
      <c r="B124" s="63" t="s">
        <v>160</v>
      </c>
      <c r="C124" s="64">
        <v>5.33</v>
      </c>
      <c r="D124" s="63" t="s">
        <v>154</v>
      </c>
      <c r="E124" s="63" t="s">
        <v>211</v>
      </c>
    </row>
    <row r="125" spans="1:5" ht="15.75">
      <c r="A125" s="62">
        <v>120</v>
      </c>
      <c r="B125" s="63" t="s">
        <v>197</v>
      </c>
      <c r="C125" s="64">
        <v>111</v>
      </c>
      <c r="D125" s="63" t="s">
        <v>154</v>
      </c>
      <c r="E125" s="63" t="s">
        <v>211</v>
      </c>
    </row>
    <row r="126" spans="1:5" ht="15.75">
      <c r="A126" s="62">
        <v>121</v>
      </c>
      <c r="B126" s="63" t="s">
        <v>212</v>
      </c>
      <c r="C126" s="64">
        <v>32.9</v>
      </c>
      <c r="D126" s="63" t="s">
        <v>157</v>
      </c>
      <c r="E126" s="63" t="s">
        <v>211</v>
      </c>
    </row>
    <row r="127" spans="1:5" ht="15.75">
      <c r="A127" s="62">
        <v>122</v>
      </c>
      <c r="B127" s="63" t="s">
        <v>160</v>
      </c>
      <c r="C127" s="64">
        <v>1.57</v>
      </c>
      <c r="D127" s="63" t="s">
        <v>154</v>
      </c>
      <c r="E127" s="63" t="s">
        <v>213</v>
      </c>
    </row>
    <row r="128" spans="1:5" ht="15.75">
      <c r="A128" s="62">
        <v>123</v>
      </c>
      <c r="B128" s="63" t="s">
        <v>162</v>
      </c>
      <c r="C128" s="64">
        <v>83</v>
      </c>
      <c r="D128" s="63" t="s">
        <v>154</v>
      </c>
      <c r="E128" s="63" t="s">
        <v>213</v>
      </c>
    </row>
    <row r="129" spans="1:5" ht="15.75">
      <c r="A129" s="62">
        <v>124</v>
      </c>
      <c r="B129" s="63" t="s">
        <v>160</v>
      </c>
      <c r="C129" s="64">
        <v>0.69</v>
      </c>
      <c r="D129" s="63" t="s">
        <v>154</v>
      </c>
      <c r="E129" s="63" t="s">
        <v>214</v>
      </c>
    </row>
    <row r="130" spans="1:5" ht="15.75">
      <c r="A130" s="62">
        <v>125</v>
      </c>
      <c r="B130" s="63" t="s">
        <v>162</v>
      </c>
      <c r="C130" s="64">
        <v>24</v>
      </c>
      <c r="D130" s="63" t="s">
        <v>154</v>
      </c>
      <c r="E130" s="63" t="s">
        <v>214</v>
      </c>
    </row>
    <row r="131" spans="1:5" ht="15.75">
      <c r="A131" s="62">
        <v>126</v>
      </c>
      <c r="B131" s="63" t="s">
        <v>160</v>
      </c>
      <c r="C131" s="64">
        <v>3.93</v>
      </c>
      <c r="D131" s="63" t="s">
        <v>154</v>
      </c>
      <c r="E131" s="63" t="s">
        <v>215</v>
      </c>
    </row>
    <row r="132" spans="1:5" ht="15.75">
      <c r="A132" s="62">
        <v>127</v>
      </c>
      <c r="B132" s="63" t="s">
        <v>216</v>
      </c>
      <c r="C132" s="64">
        <v>150</v>
      </c>
      <c r="D132" s="63" t="s">
        <v>154</v>
      </c>
      <c r="E132" s="63" t="s">
        <v>215</v>
      </c>
    </row>
    <row r="133" spans="1:5" ht="15.75">
      <c r="A133" s="62">
        <v>128</v>
      </c>
      <c r="B133" s="63" t="s">
        <v>162</v>
      </c>
      <c r="C133" s="64">
        <v>58</v>
      </c>
      <c r="D133" s="63" t="s">
        <v>154</v>
      </c>
      <c r="E133" s="63" t="s">
        <v>215</v>
      </c>
    </row>
    <row r="134" spans="1:5" ht="15.75">
      <c r="A134" s="62">
        <v>129</v>
      </c>
      <c r="B134" s="63" t="s">
        <v>160</v>
      </c>
      <c r="C134" s="64">
        <v>3.41</v>
      </c>
      <c r="D134" s="63" t="s">
        <v>154</v>
      </c>
      <c r="E134" s="63" t="s">
        <v>217</v>
      </c>
    </row>
    <row r="135" spans="1:5" ht="15.75">
      <c r="A135" s="62">
        <v>130</v>
      </c>
      <c r="B135" s="63" t="s">
        <v>162</v>
      </c>
      <c r="C135" s="64">
        <v>67</v>
      </c>
      <c r="D135" s="63" t="s">
        <v>154</v>
      </c>
      <c r="E135" s="63" t="s">
        <v>217</v>
      </c>
    </row>
    <row r="136" spans="1:5" ht="15.75">
      <c r="A136" s="62">
        <v>131</v>
      </c>
      <c r="B136" s="63" t="s">
        <v>160</v>
      </c>
      <c r="C136" s="64">
        <v>3.28</v>
      </c>
      <c r="D136" s="63" t="s">
        <v>154</v>
      </c>
      <c r="E136" s="63" t="s">
        <v>218</v>
      </c>
    </row>
    <row r="137" spans="1:5" ht="15.75">
      <c r="A137" s="62">
        <v>132</v>
      </c>
      <c r="B137" s="63" t="s">
        <v>162</v>
      </c>
      <c r="C137" s="64">
        <v>23</v>
      </c>
      <c r="D137" s="63" t="s">
        <v>154</v>
      </c>
      <c r="E137" s="63" t="s">
        <v>218</v>
      </c>
    </row>
    <row r="138" spans="1:5" ht="15.75">
      <c r="A138" s="62">
        <v>133</v>
      </c>
      <c r="B138" s="63" t="s">
        <v>219</v>
      </c>
      <c r="C138" s="64">
        <v>1.88</v>
      </c>
      <c r="D138" s="63" t="s">
        <v>157</v>
      </c>
      <c r="E138" s="63" t="s">
        <v>218</v>
      </c>
    </row>
    <row r="139" spans="1:5" ht="15.75">
      <c r="A139" s="62">
        <v>134</v>
      </c>
      <c r="B139" s="63" t="s">
        <v>160</v>
      </c>
      <c r="C139" s="64">
        <v>0.35</v>
      </c>
      <c r="D139" s="63" t="s">
        <v>154</v>
      </c>
      <c r="E139" s="63" t="s">
        <v>220</v>
      </c>
    </row>
    <row r="140" spans="1:5" ht="15.75">
      <c r="A140" s="62">
        <v>135</v>
      </c>
      <c r="B140" s="63" t="s">
        <v>162</v>
      </c>
      <c r="C140" s="64">
        <v>12</v>
      </c>
      <c r="D140" s="63" t="s">
        <v>154</v>
      </c>
      <c r="E140" s="63" t="s">
        <v>220</v>
      </c>
    </row>
    <row r="141" spans="1:5" ht="15.75">
      <c r="A141" s="62">
        <v>136</v>
      </c>
      <c r="B141" s="65" t="s">
        <v>197</v>
      </c>
      <c r="C141" s="64">
        <v>646.77</v>
      </c>
      <c r="D141" s="63" t="s">
        <v>154</v>
      </c>
      <c r="E141" s="63" t="s">
        <v>221</v>
      </c>
    </row>
    <row r="142" spans="1:5" ht="15.75">
      <c r="A142" s="66">
        <v>137</v>
      </c>
      <c r="B142" s="67" t="s">
        <v>168</v>
      </c>
      <c r="C142" s="68">
        <v>3</v>
      </c>
      <c r="D142" s="63" t="s">
        <v>154</v>
      </c>
      <c r="E142" s="63" t="s">
        <v>221</v>
      </c>
    </row>
    <row r="143" spans="1:5" ht="15.75">
      <c r="A143" s="62">
        <v>138</v>
      </c>
      <c r="B143" s="61" t="s">
        <v>222</v>
      </c>
      <c r="C143" s="64">
        <v>626</v>
      </c>
      <c r="D143" s="63" t="s">
        <v>154</v>
      </c>
      <c r="E143" s="63" t="s">
        <v>221</v>
      </c>
    </row>
    <row r="144" spans="1:5" ht="15.75">
      <c r="A144" s="62">
        <v>139</v>
      </c>
      <c r="B144" s="63" t="s">
        <v>160</v>
      </c>
      <c r="C144" s="64">
        <v>3.88</v>
      </c>
      <c r="D144" s="63" t="s">
        <v>154</v>
      </c>
      <c r="E144" s="63" t="s">
        <v>223</v>
      </c>
    </row>
    <row r="145" spans="1:5" ht="15.75">
      <c r="A145" s="62">
        <v>140</v>
      </c>
      <c r="B145" s="63" t="s">
        <v>162</v>
      </c>
      <c r="C145" s="64">
        <v>104</v>
      </c>
      <c r="D145" s="63" t="s">
        <v>154</v>
      </c>
      <c r="E145" s="63" t="s">
        <v>223</v>
      </c>
    </row>
    <row r="146" spans="1:5" ht="15.75">
      <c r="A146" s="62">
        <v>141</v>
      </c>
      <c r="B146" s="63" t="s">
        <v>224</v>
      </c>
      <c r="C146" s="64">
        <v>380</v>
      </c>
      <c r="D146" s="63" t="s">
        <v>154</v>
      </c>
      <c r="E146" s="63" t="s">
        <v>223</v>
      </c>
    </row>
    <row r="147" spans="1:5" ht="15.75">
      <c r="A147" s="62">
        <v>142</v>
      </c>
      <c r="B147" s="63" t="s">
        <v>162</v>
      </c>
      <c r="C147" s="64">
        <v>343</v>
      </c>
      <c r="D147" s="63" t="s">
        <v>154</v>
      </c>
      <c r="E147" s="63" t="s">
        <v>225</v>
      </c>
    </row>
    <row r="148" spans="1:5" ht="15.75">
      <c r="A148" s="62">
        <v>143</v>
      </c>
      <c r="B148" s="63" t="s">
        <v>168</v>
      </c>
      <c r="C148" s="64">
        <v>0.71</v>
      </c>
      <c r="D148" s="63" t="s">
        <v>154</v>
      </c>
      <c r="E148" s="63" t="s">
        <v>225</v>
      </c>
    </row>
    <row r="149" spans="1:5" ht="15.75">
      <c r="A149" s="62">
        <v>144</v>
      </c>
      <c r="B149" s="63" t="s">
        <v>226</v>
      </c>
      <c r="C149" s="64">
        <v>33</v>
      </c>
      <c r="D149" s="63" t="s">
        <v>226</v>
      </c>
      <c r="E149" s="63" t="s">
        <v>227</v>
      </c>
    </row>
    <row r="150" spans="1:5" ht="15.75">
      <c r="A150" s="62">
        <v>145</v>
      </c>
      <c r="B150" s="63" t="s">
        <v>226</v>
      </c>
      <c r="C150" s="64">
        <v>466</v>
      </c>
      <c r="D150" s="63" t="s">
        <v>226</v>
      </c>
      <c r="E150" s="63" t="s">
        <v>227</v>
      </c>
    </row>
    <row r="151" spans="1:5" ht="15.75">
      <c r="A151" s="62">
        <v>146</v>
      </c>
      <c r="B151" s="63" t="s">
        <v>228</v>
      </c>
      <c r="C151" s="64">
        <v>930</v>
      </c>
      <c r="D151" s="63" t="s">
        <v>229</v>
      </c>
      <c r="E151" s="63" t="s">
        <v>227</v>
      </c>
    </row>
    <row r="152" spans="1:5" ht="15.75">
      <c r="A152" s="62">
        <v>147</v>
      </c>
      <c r="B152" s="63" t="s">
        <v>230</v>
      </c>
      <c r="C152" s="64">
        <v>1042</v>
      </c>
      <c r="D152" s="63" t="s">
        <v>230</v>
      </c>
      <c r="E152" s="63" t="s">
        <v>227</v>
      </c>
    </row>
    <row r="153" spans="1:5" ht="15.75">
      <c r="A153" s="62">
        <v>148</v>
      </c>
      <c r="B153" s="63" t="s">
        <v>231</v>
      </c>
      <c r="C153" s="64">
        <v>573</v>
      </c>
      <c r="D153" s="63" t="s">
        <v>230</v>
      </c>
      <c r="E153" s="63" t="s">
        <v>227</v>
      </c>
    </row>
    <row r="154" spans="1:5" ht="15.75">
      <c r="A154" s="62">
        <v>149</v>
      </c>
      <c r="B154" s="63" t="s">
        <v>232</v>
      </c>
      <c r="C154" s="64">
        <v>89</v>
      </c>
      <c r="D154" s="63" t="s">
        <v>131</v>
      </c>
      <c r="E154" s="63" t="s">
        <v>227</v>
      </c>
    </row>
    <row r="155" spans="1:5" ht="15.75">
      <c r="A155" s="62">
        <v>150</v>
      </c>
      <c r="B155" s="63" t="s">
        <v>233</v>
      </c>
      <c r="C155" s="64">
        <v>129</v>
      </c>
      <c r="D155" s="63" t="s">
        <v>131</v>
      </c>
      <c r="E155" s="63" t="s">
        <v>227</v>
      </c>
    </row>
    <row r="156" spans="1:5" ht="15.75">
      <c r="A156" s="62">
        <v>151</v>
      </c>
      <c r="B156" s="63" t="s">
        <v>234</v>
      </c>
      <c r="C156" s="64">
        <v>110</v>
      </c>
      <c r="D156" s="63" t="s">
        <v>131</v>
      </c>
      <c r="E156" s="63" t="s">
        <v>227</v>
      </c>
    </row>
    <row r="157" spans="1:5" ht="15.75">
      <c r="A157" s="62">
        <v>152</v>
      </c>
      <c r="B157" s="63" t="s">
        <v>235</v>
      </c>
      <c r="C157" s="64">
        <v>6690</v>
      </c>
      <c r="D157" s="63" t="s">
        <v>236</v>
      </c>
      <c r="E157" s="63" t="s">
        <v>227</v>
      </c>
    </row>
    <row r="158" spans="1:5" ht="15.75">
      <c r="A158" s="62">
        <v>153</v>
      </c>
      <c r="B158" s="63" t="s">
        <v>228</v>
      </c>
      <c r="C158" s="64">
        <v>732</v>
      </c>
      <c r="D158" s="63" t="s">
        <v>104</v>
      </c>
      <c r="E158" s="63" t="s">
        <v>227</v>
      </c>
    </row>
    <row r="159" spans="1:5" ht="15.75">
      <c r="A159" s="62">
        <v>154</v>
      </c>
      <c r="B159" s="63" t="s">
        <v>237</v>
      </c>
      <c r="C159" s="64">
        <v>11.76</v>
      </c>
      <c r="D159" s="63" t="s">
        <v>104</v>
      </c>
      <c r="E159" s="63" t="s">
        <v>238</v>
      </c>
    </row>
    <row r="160" spans="1:5" ht="15.75">
      <c r="A160" s="62">
        <v>155</v>
      </c>
      <c r="B160" s="63" t="s">
        <v>239</v>
      </c>
      <c r="C160" s="64">
        <v>50</v>
      </c>
      <c r="D160" s="63" t="s">
        <v>108</v>
      </c>
      <c r="E160" s="63" t="s">
        <v>238</v>
      </c>
    </row>
    <row r="161" spans="1:5" ht="15.75">
      <c r="A161" s="62">
        <v>156</v>
      </c>
      <c r="B161" s="63" t="s">
        <v>239</v>
      </c>
      <c r="C161" s="64">
        <v>400</v>
      </c>
      <c r="D161" s="63" t="s">
        <v>108</v>
      </c>
      <c r="E161" s="63" t="s">
        <v>240</v>
      </c>
    </row>
    <row r="162" spans="1:5" ht="15.75">
      <c r="A162" s="62">
        <v>157</v>
      </c>
      <c r="B162" s="63" t="s">
        <v>241</v>
      </c>
      <c r="C162" s="64">
        <v>720.4</v>
      </c>
      <c r="D162" s="63" t="s">
        <v>104</v>
      </c>
      <c r="E162" s="63" t="s">
        <v>242</v>
      </c>
    </row>
    <row r="163" spans="1:5" ht="15.75">
      <c r="A163" s="62">
        <v>158</v>
      </c>
      <c r="B163" s="63" t="s">
        <v>241</v>
      </c>
      <c r="C163" s="64">
        <v>3250</v>
      </c>
      <c r="D163" s="63" t="s">
        <v>108</v>
      </c>
      <c r="E163" s="63" t="s">
        <v>242</v>
      </c>
    </row>
    <row r="164" spans="1:5" ht="15.75">
      <c r="A164" s="62">
        <v>159</v>
      </c>
      <c r="B164" s="63" t="s">
        <v>243</v>
      </c>
      <c r="C164" s="64">
        <v>23</v>
      </c>
      <c r="D164" s="63" t="s">
        <v>243</v>
      </c>
      <c r="E164" s="63" t="s">
        <v>244</v>
      </c>
    </row>
    <row r="165" spans="1:5" ht="15.75">
      <c r="A165" s="62">
        <v>160</v>
      </c>
      <c r="B165" s="63" t="s">
        <v>245</v>
      </c>
      <c r="C165" s="64">
        <v>5</v>
      </c>
      <c r="D165" s="63" t="s">
        <v>243</v>
      </c>
      <c r="E165" s="63" t="s">
        <v>244</v>
      </c>
    </row>
    <row r="166" spans="1:5" ht="15.75">
      <c r="A166" s="62">
        <v>161</v>
      </c>
      <c r="B166" s="63" t="s">
        <v>246</v>
      </c>
      <c r="C166" s="64">
        <v>20</v>
      </c>
      <c r="D166" s="63" t="s">
        <v>129</v>
      </c>
      <c r="E166" s="63" t="s">
        <v>247</v>
      </c>
    </row>
    <row r="167" spans="1:5" ht="15.75">
      <c r="A167" s="62">
        <v>162</v>
      </c>
      <c r="B167" s="63" t="s">
        <v>248</v>
      </c>
      <c r="C167" s="64">
        <v>267</v>
      </c>
      <c r="D167" s="63" t="s">
        <v>249</v>
      </c>
      <c r="E167" s="63" t="s">
        <v>247</v>
      </c>
    </row>
    <row r="168" spans="1:5" ht="15.75">
      <c r="A168" s="62">
        <v>163</v>
      </c>
      <c r="B168" s="63" t="s">
        <v>250</v>
      </c>
      <c r="C168" s="64">
        <v>15</v>
      </c>
      <c r="D168" s="63" t="s">
        <v>249</v>
      </c>
      <c r="E168" s="63" t="s">
        <v>247</v>
      </c>
    </row>
    <row r="169" spans="1:5" ht="15.75">
      <c r="A169" s="62">
        <v>164</v>
      </c>
      <c r="B169" s="63" t="s">
        <v>251</v>
      </c>
      <c r="C169" s="64">
        <v>9922</v>
      </c>
      <c r="D169" s="63" t="s">
        <v>229</v>
      </c>
      <c r="E169" s="63" t="s">
        <v>252</v>
      </c>
    </row>
    <row r="170" spans="1:5" ht="15.75">
      <c r="A170" s="62">
        <v>165</v>
      </c>
      <c r="B170" s="63" t="s">
        <v>253</v>
      </c>
      <c r="C170" s="64">
        <v>54</v>
      </c>
      <c r="D170" s="63" t="s">
        <v>254</v>
      </c>
      <c r="E170" s="63" t="s">
        <v>255</v>
      </c>
    </row>
  </sheetData>
  <sheetProtection/>
  <mergeCells count="1">
    <mergeCell ref="A2:E2"/>
  </mergeCells>
  <printOptions/>
  <pageMargins left="0.43" right="0.31" top="0.47" bottom="0.04" header="0.5" footer="0.5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Normal="85" zoomScaleSheetLayoutView="85" zoomScalePageLayoutView="0" workbookViewId="0" topLeftCell="A1">
      <selection activeCell="A1" sqref="A1:B1"/>
    </sheetView>
  </sheetViews>
  <sheetFormatPr defaultColWidth="8.00390625" defaultRowHeight="13.5"/>
  <cols>
    <col min="1" max="1" width="6.75390625" style="34" customWidth="1"/>
    <col min="2" max="2" width="42.125" style="35" customWidth="1"/>
    <col min="3" max="3" width="15.25390625" style="36" customWidth="1"/>
    <col min="4" max="4" width="41.25390625" style="35" customWidth="1"/>
    <col min="5" max="16384" width="8.00390625" style="35" customWidth="1"/>
  </cols>
  <sheetData>
    <row r="1" spans="1:3" s="32" customFormat="1" ht="19.5">
      <c r="A1" s="150" t="s">
        <v>256</v>
      </c>
      <c r="B1" s="151"/>
      <c r="C1" s="37"/>
    </row>
    <row r="2" spans="1:4" s="32" customFormat="1" ht="36" customHeight="1">
      <c r="A2" s="152" t="s">
        <v>257</v>
      </c>
      <c r="B2" s="152"/>
      <c r="C2" s="152"/>
      <c r="D2" s="152"/>
    </row>
    <row r="3" spans="1:4" s="33" customFormat="1" ht="19.5" customHeight="1">
      <c r="A3" s="38"/>
      <c r="B3" s="39"/>
      <c r="C3" s="38"/>
      <c r="D3" s="40" t="s">
        <v>2</v>
      </c>
    </row>
    <row r="4" spans="1:4" s="32" customFormat="1" ht="18" customHeight="1">
      <c r="A4" s="41" t="s">
        <v>95</v>
      </c>
      <c r="B4" s="42" t="s">
        <v>258</v>
      </c>
      <c r="C4" s="42" t="s">
        <v>259</v>
      </c>
      <c r="D4" s="42" t="s">
        <v>98</v>
      </c>
    </row>
    <row r="5" spans="1:4" s="32" customFormat="1" ht="18" customHeight="1">
      <c r="A5" s="153" t="s">
        <v>260</v>
      </c>
      <c r="B5" s="154"/>
      <c r="C5" s="43">
        <v>753</v>
      </c>
      <c r="D5" s="44"/>
    </row>
    <row r="6" spans="1:4" s="32" customFormat="1" ht="18" customHeight="1">
      <c r="A6" s="45">
        <v>1</v>
      </c>
      <c r="B6" s="46" t="s">
        <v>261</v>
      </c>
      <c r="C6" s="47">
        <v>670.16</v>
      </c>
      <c r="D6" s="48" t="s">
        <v>262</v>
      </c>
    </row>
    <row r="7" spans="1:4" s="32" customFormat="1" ht="18" customHeight="1">
      <c r="A7" s="45">
        <v>2</v>
      </c>
      <c r="B7" s="46" t="s">
        <v>263</v>
      </c>
      <c r="C7" s="49">
        <v>82.58</v>
      </c>
      <c r="D7" s="48" t="s">
        <v>264</v>
      </c>
    </row>
    <row r="8" spans="1:4" s="32" customFormat="1" ht="18" customHeight="1">
      <c r="A8" s="155" t="s">
        <v>265</v>
      </c>
      <c r="B8" s="156"/>
      <c r="C8" s="49">
        <v>19247</v>
      </c>
      <c r="D8" s="48"/>
    </row>
    <row r="9" spans="1:4" s="32" customFormat="1" ht="18" customHeight="1">
      <c r="A9" s="45">
        <v>2</v>
      </c>
      <c r="B9" s="46" t="s">
        <v>266</v>
      </c>
      <c r="C9" s="49">
        <f>997+1319</f>
        <v>2316</v>
      </c>
      <c r="D9" s="48" t="s">
        <v>267</v>
      </c>
    </row>
    <row r="10" spans="1:4" s="32" customFormat="1" ht="18" customHeight="1">
      <c r="A10" s="45">
        <v>4</v>
      </c>
      <c r="B10" s="46" t="s">
        <v>268</v>
      </c>
      <c r="C10" s="49">
        <v>300</v>
      </c>
      <c r="D10" s="48" t="s">
        <v>269</v>
      </c>
    </row>
    <row r="11" spans="1:4" s="32" customFormat="1" ht="18" customHeight="1">
      <c r="A11" s="45">
        <v>5</v>
      </c>
      <c r="B11" s="46" t="s">
        <v>270</v>
      </c>
      <c r="C11" s="49">
        <v>332.7</v>
      </c>
      <c r="D11" s="48" t="s">
        <v>269</v>
      </c>
    </row>
    <row r="12" spans="1:4" s="32" customFormat="1" ht="18" customHeight="1">
      <c r="A12" s="45">
        <v>6</v>
      </c>
      <c r="B12" s="46" t="s">
        <v>271</v>
      </c>
      <c r="C12" s="49">
        <v>300</v>
      </c>
      <c r="D12" s="48" t="s">
        <v>269</v>
      </c>
    </row>
    <row r="13" spans="1:4" s="32" customFormat="1" ht="18" customHeight="1">
      <c r="A13" s="45">
        <v>7</v>
      </c>
      <c r="B13" s="46" t="s">
        <v>272</v>
      </c>
      <c r="C13" s="49">
        <v>1281</v>
      </c>
      <c r="D13" s="48" t="s">
        <v>269</v>
      </c>
    </row>
    <row r="14" spans="1:4" s="32" customFormat="1" ht="18" customHeight="1">
      <c r="A14" s="45">
        <v>8</v>
      </c>
      <c r="B14" s="46" t="s">
        <v>273</v>
      </c>
      <c r="C14" s="49">
        <v>979</v>
      </c>
      <c r="D14" s="48" t="s">
        <v>269</v>
      </c>
    </row>
    <row r="15" spans="1:4" s="32" customFormat="1" ht="18" customHeight="1">
      <c r="A15" s="45">
        <v>9</v>
      </c>
      <c r="B15" s="46" t="s">
        <v>274</v>
      </c>
      <c r="C15" s="49">
        <v>629</v>
      </c>
      <c r="D15" s="48" t="s">
        <v>269</v>
      </c>
    </row>
    <row r="16" spans="1:4" s="32" customFormat="1" ht="18" customHeight="1">
      <c r="A16" s="45">
        <v>10</v>
      </c>
      <c r="B16" s="46" t="s">
        <v>275</v>
      </c>
      <c r="C16" s="49">
        <f>6788+276</f>
        <v>7064</v>
      </c>
      <c r="D16" s="48" t="s">
        <v>269</v>
      </c>
    </row>
    <row r="17" spans="1:4" s="32" customFormat="1" ht="18" customHeight="1">
      <c r="A17" s="45">
        <v>11</v>
      </c>
      <c r="B17" s="46" t="s">
        <v>276</v>
      </c>
      <c r="C17" s="49">
        <v>915.34</v>
      </c>
      <c r="D17" s="48" t="s">
        <v>269</v>
      </c>
    </row>
    <row r="18" spans="1:4" s="32" customFormat="1" ht="18" customHeight="1">
      <c r="A18" s="45">
        <v>12</v>
      </c>
      <c r="B18" s="46" t="s">
        <v>277</v>
      </c>
      <c r="C18" s="49">
        <v>1736.1</v>
      </c>
      <c r="D18" s="48" t="s">
        <v>269</v>
      </c>
    </row>
    <row r="19" spans="1:4" s="32" customFormat="1" ht="18" customHeight="1">
      <c r="A19" s="45">
        <v>13</v>
      </c>
      <c r="B19" s="46" t="s">
        <v>278</v>
      </c>
      <c r="C19" s="47">
        <v>35</v>
      </c>
      <c r="D19" s="48" t="s">
        <v>269</v>
      </c>
    </row>
    <row r="20" spans="1:4" s="32" customFormat="1" ht="18" customHeight="1">
      <c r="A20" s="45">
        <v>14</v>
      </c>
      <c r="B20" s="46" t="s">
        <v>279</v>
      </c>
      <c r="C20" s="47">
        <v>1002.96</v>
      </c>
      <c r="D20" s="48" t="s">
        <v>269</v>
      </c>
    </row>
    <row r="21" spans="1:4" s="32" customFormat="1" ht="18" customHeight="1">
      <c r="A21" s="45">
        <v>15</v>
      </c>
      <c r="B21" s="46" t="s">
        <v>280</v>
      </c>
      <c r="C21" s="47">
        <v>201</v>
      </c>
      <c r="D21" s="48" t="s">
        <v>269</v>
      </c>
    </row>
    <row r="22" spans="1:4" s="32" customFormat="1" ht="18" customHeight="1">
      <c r="A22" s="45">
        <v>16</v>
      </c>
      <c r="B22" s="46" t="s">
        <v>281</v>
      </c>
      <c r="C22" s="47">
        <v>1736.71</v>
      </c>
      <c r="D22" s="48" t="s">
        <v>269</v>
      </c>
    </row>
    <row r="23" spans="1:4" s="32" customFormat="1" ht="18" customHeight="1">
      <c r="A23" s="45">
        <v>17</v>
      </c>
      <c r="B23" s="46" t="s">
        <v>282</v>
      </c>
      <c r="C23" s="47">
        <v>418</v>
      </c>
      <c r="D23" s="48" t="s">
        <v>269</v>
      </c>
    </row>
    <row r="24" spans="1:4" s="32" customFormat="1" ht="18" customHeight="1">
      <c r="A24" s="157" t="s">
        <v>46</v>
      </c>
      <c r="B24" s="157"/>
      <c r="C24" s="47">
        <v>20000</v>
      </c>
      <c r="D24" s="50"/>
    </row>
  </sheetData>
  <sheetProtection/>
  <mergeCells count="5">
    <mergeCell ref="A1:B1"/>
    <mergeCell ref="A2:D2"/>
    <mergeCell ref="A5:B5"/>
    <mergeCell ref="A8:B8"/>
    <mergeCell ref="A24:B24"/>
  </mergeCells>
  <printOptions horizontalCentered="1"/>
  <pageMargins left="0.2" right="0.12" top="0.59" bottom="0.2" header="0.51" footer="0.28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A4" sqref="A4:IV13"/>
    </sheetView>
  </sheetViews>
  <sheetFormatPr defaultColWidth="8.875" defaultRowHeight="13.5"/>
  <cols>
    <col min="1" max="1" width="51.50390625" style="6" customWidth="1"/>
    <col min="2" max="2" width="25.00390625" style="6" customWidth="1"/>
    <col min="3" max="16384" width="8.875" style="6" customWidth="1"/>
  </cols>
  <sheetData>
    <row r="1" ht="15.75" customHeight="1">
      <c r="A1" s="9" t="s">
        <v>283</v>
      </c>
    </row>
    <row r="2" spans="1:5" ht="24">
      <c r="A2" s="158" t="s">
        <v>284</v>
      </c>
      <c r="B2" s="158"/>
      <c r="C2" s="27"/>
      <c r="D2" s="27"/>
      <c r="E2" s="27"/>
    </row>
    <row r="3" ht="15">
      <c r="B3" s="28" t="s">
        <v>285</v>
      </c>
    </row>
    <row r="4" spans="1:2" ht="21" customHeight="1">
      <c r="A4" s="29" t="s">
        <v>90</v>
      </c>
      <c r="B4" s="29" t="s">
        <v>286</v>
      </c>
    </row>
    <row r="5" spans="1:2" ht="21" customHeight="1">
      <c r="A5" s="30" t="s">
        <v>287</v>
      </c>
      <c r="B5" s="31">
        <v>187.9</v>
      </c>
    </row>
    <row r="6" spans="1:2" ht="21" customHeight="1">
      <c r="A6" s="30" t="s">
        <v>288</v>
      </c>
      <c r="B6" s="31">
        <v>84.4</v>
      </c>
    </row>
    <row r="7" spans="1:2" ht="21" customHeight="1">
      <c r="A7" s="30" t="s">
        <v>289</v>
      </c>
      <c r="B7" s="31">
        <v>103.5</v>
      </c>
    </row>
    <row r="8" spans="1:2" ht="21" customHeight="1">
      <c r="A8" s="30" t="s">
        <v>290</v>
      </c>
      <c r="B8" s="31">
        <v>28</v>
      </c>
    </row>
    <row r="9" spans="1:2" ht="21" customHeight="1">
      <c r="A9" s="30" t="s">
        <v>288</v>
      </c>
      <c r="B9" s="31">
        <v>1</v>
      </c>
    </row>
    <row r="10" spans="1:2" ht="21" customHeight="1">
      <c r="A10" s="30" t="s">
        <v>289</v>
      </c>
      <c r="B10" s="31">
        <v>27</v>
      </c>
    </row>
    <row r="11" spans="1:2" ht="21" customHeight="1">
      <c r="A11" s="30" t="s">
        <v>291</v>
      </c>
      <c r="B11" s="31">
        <v>215.9</v>
      </c>
    </row>
    <row r="12" spans="1:2" ht="21" customHeight="1">
      <c r="A12" s="30" t="s">
        <v>288</v>
      </c>
      <c r="B12" s="31">
        <v>85.4</v>
      </c>
    </row>
    <row r="13" spans="1:2" ht="21" customHeight="1">
      <c r="A13" s="30" t="s">
        <v>289</v>
      </c>
      <c r="B13" s="31">
        <v>130.5</v>
      </c>
    </row>
  </sheetData>
  <sheetProtection/>
  <mergeCells count="1">
    <mergeCell ref="A2:B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40" zoomScaleSheetLayoutView="40" zoomScalePageLayoutView="0" workbookViewId="0" topLeftCell="A1">
      <selection activeCell="A5" sqref="A5:IV39"/>
    </sheetView>
  </sheetViews>
  <sheetFormatPr defaultColWidth="9.00390625" defaultRowHeight="13.5"/>
  <cols>
    <col min="1" max="1" width="39.125" style="6" customWidth="1"/>
    <col min="2" max="2" width="13.875" style="6" customWidth="1"/>
    <col min="3" max="3" width="37.375" style="6" customWidth="1"/>
    <col min="4" max="4" width="9.375" style="7" bestFit="1" customWidth="1"/>
    <col min="5" max="5" width="41.625" style="6" customWidth="1"/>
    <col min="6" max="6" width="70.125" style="6" customWidth="1"/>
    <col min="7" max="255" width="9.00390625" style="6" customWidth="1"/>
    <col min="256" max="16384" width="9.00390625" style="8" customWidth="1"/>
  </cols>
  <sheetData>
    <row r="1" spans="1:255" s="1" customFormat="1" ht="18">
      <c r="A1" s="9" t="s">
        <v>292</v>
      </c>
      <c r="D1" s="10"/>
      <c r="E1" s="11"/>
      <c r="F1" s="11"/>
      <c r="IQ1" s="8"/>
      <c r="IR1" s="8"/>
      <c r="IS1" s="8"/>
      <c r="IT1" s="8"/>
      <c r="IU1" s="8"/>
    </row>
    <row r="2" spans="1:6" s="2" customFormat="1" ht="24">
      <c r="A2" s="159" t="s">
        <v>293</v>
      </c>
      <c r="B2" s="159"/>
      <c r="C2" s="159"/>
      <c r="D2" s="160"/>
      <c r="E2" s="161"/>
      <c r="F2" s="161"/>
    </row>
    <row r="3" spans="1:255" s="3" customFormat="1" ht="15.75">
      <c r="A3" s="12"/>
      <c r="B3" s="12"/>
      <c r="C3" s="12"/>
      <c r="D3" s="13"/>
      <c r="E3" s="14"/>
      <c r="F3" s="14" t="s">
        <v>2</v>
      </c>
      <c r="IQ3" s="25"/>
      <c r="IR3" s="25"/>
      <c r="IS3" s="25"/>
      <c r="IT3" s="25"/>
      <c r="IU3" s="25"/>
    </row>
    <row r="4" spans="1:6" s="2" customFormat="1" ht="28.5" customHeight="1">
      <c r="A4" s="15" t="s">
        <v>294</v>
      </c>
      <c r="B4" s="15" t="s">
        <v>295</v>
      </c>
      <c r="C4" s="15" t="s">
        <v>296</v>
      </c>
      <c r="D4" s="16" t="s">
        <v>297</v>
      </c>
      <c r="E4" s="15" t="s">
        <v>298</v>
      </c>
      <c r="F4" s="15" t="s">
        <v>299</v>
      </c>
    </row>
    <row r="5" spans="1:256" s="4" customFormat="1" ht="15.75">
      <c r="A5" s="17" t="s">
        <v>46</v>
      </c>
      <c r="B5" s="18"/>
      <c r="C5" s="19"/>
      <c r="D5" s="20">
        <f>SUM(D6:D39)</f>
        <v>454200</v>
      </c>
      <c r="E5" s="21"/>
      <c r="F5" s="2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26"/>
    </row>
    <row r="6" spans="1:256" s="5" customFormat="1" ht="15.75">
      <c r="A6" s="162" t="s">
        <v>300</v>
      </c>
      <c r="B6" s="162" t="s">
        <v>301</v>
      </c>
      <c r="C6" s="162" t="s">
        <v>302</v>
      </c>
      <c r="D6" s="22">
        <v>4800</v>
      </c>
      <c r="E6" s="23" t="s">
        <v>303</v>
      </c>
      <c r="F6" s="23" t="s">
        <v>304</v>
      </c>
      <c r="IV6" s="26"/>
    </row>
    <row r="7" spans="1:256" s="5" customFormat="1" ht="15.75">
      <c r="A7" s="163"/>
      <c r="B7" s="163"/>
      <c r="C7" s="163"/>
      <c r="D7" s="22">
        <v>200</v>
      </c>
      <c r="E7" s="23" t="s">
        <v>303</v>
      </c>
      <c r="F7" s="23" t="s">
        <v>305</v>
      </c>
      <c r="IV7" s="26"/>
    </row>
    <row r="8" spans="1:256" s="5" customFormat="1" ht="15.75">
      <c r="A8" s="162" t="s">
        <v>306</v>
      </c>
      <c r="B8" s="162" t="s">
        <v>301</v>
      </c>
      <c r="C8" s="162" t="s">
        <v>302</v>
      </c>
      <c r="D8" s="22">
        <v>4300</v>
      </c>
      <c r="E8" s="23" t="s">
        <v>303</v>
      </c>
      <c r="F8" s="23" t="s">
        <v>307</v>
      </c>
      <c r="IV8" s="26"/>
    </row>
    <row r="9" spans="1:256" s="5" customFormat="1" ht="15.75">
      <c r="A9" s="163"/>
      <c r="B9" s="163"/>
      <c r="C9" s="163"/>
      <c r="D9" s="22">
        <v>700</v>
      </c>
      <c r="E9" s="23" t="s">
        <v>303</v>
      </c>
      <c r="F9" s="23" t="s">
        <v>308</v>
      </c>
      <c r="IV9" s="26"/>
    </row>
    <row r="10" spans="1:256" s="5" customFormat="1" ht="15.75">
      <c r="A10" s="164" t="s">
        <v>309</v>
      </c>
      <c r="B10" s="164" t="s">
        <v>310</v>
      </c>
      <c r="C10" s="164" t="s">
        <v>302</v>
      </c>
      <c r="D10" s="22">
        <v>3100</v>
      </c>
      <c r="E10" s="23" t="s">
        <v>311</v>
      </c>
      <c r="F10" s="23" t="s">
        <v>312</v>
      </c>
      <c r="IV10" s="26"/>
    </row>
    <row r="11" spans="1:256" s="5" customFormat="1" ht="15.75">
      <c r="A11" s="164"/>
      <c r="B11" s="164"/>
      <c r="C11" s="164"/>
      <c r="D11" s="22">
        <v>19800</v>
      </c>
      <c r="E11" s="23" t="s">
        <v>272</v>
      </c>
      <c r="F11" s="23" t="s">
        <v>313</v>
      </c>
      <c r="IV11" s="26"/>
    </row>
    <row r="12" spans="1:256" s="5" customFormat="1" ht="15.75">
      <c r="A12" s="164"/>
      <c r="B12" s="164"/>
      <c r="C12" s="164"/>
      <c r="D12" s="22">
        <v>1100</v>
      </c>
      <c r="E12" s="23" t="s">
        <v>314</v>
      </c>
      <c r="F12" s="23" t="s">
        <v>315</v>
      </c>
      <c r="IV12" s="26"/>
    </row>
    <row r="13" spans="1:256" s="5" customFormat="1" ht="15.75">
      <c r="A13" s="164"/>
      <c r="B13" s="164"/>
      <c r="C13" s="164"/>
      <c r="D13" s="22">
        <v>28200</v>
      </c>
      <c r="E13" s="23" t="s">
        <v>316</v>
      </c>
      <c r="F13" s="23" t="s">
        <v>317</v>
      </c>
      <c r="IV13" s="26"/>
    </row>
    <row r="14" spans="1:256" s="5" customFormat="1" ht="15.75">
      <c r="A14" s="164"/>
      <c r="B14" s="164"/>
      <c r="C14" s="164"/>
      <c r="D14" s="22">
        <v>12600</v>
      </c>
      <c r="E14" s="23" t="s">
        <v>318</v>
      </c>
      <c r="F14" s="23" t="s">
        <v>319</v>
      </c>
      <c r="IV14" s="26"/>
    </row>
    <row r="15" spans="1:256" s="5" customFormat="1" ht="15.75">
      <c r="A15" s="164"/>
      <c r="B15" s="164"/>
      <c r="C15" s="164"/>
      <c r="D15" s="22">
        <v>1170</v>
      </c>
      <c r="E15" s="23" t="s">
        <v>320</v>
      </c>
      <c r="F15" s="23" t="s">
        <v>321</v>
      </c>
      <c r="IV15" s="26"/>
    </row>
    <row r="16" spans="1:256" s="5" customFormat="1" ht="15.75">
      <c r="A16" s="164"/>
      <c r="B16" s="164"/>
      <c r="C16" s="164"/>
      <c r="D16" s="22">
        <v>43900</v>
      </c>
      <c r="E16" s="23" t="s">
        <v>322</v>
      </c>
      <c r="F16" s="23" t="s">
        <v>323</v>
      </c>
      <c r="IV16" s="26"/>
    </row>
    <row r="17" spans="1:256" s="5" customFormat="1" ht="15.75">
      <c r="A17" s="164"/>
      <c r="B17" s="164"/>
      <c r="C17" s="164"/>
      <c r="D17" s="22">
        <v>1500</v>
      </c>
      <c r="E17" s="23" t="s">
        <v>324</v>
      </c>
      <c r="F17" s="23" t="s">
        <v>325</v>
      </c>
      <c r="IV17" s="26"/>
    </row>
    <row r="18" spans="1:256" s="5" customFormat="1" ht="15.75">
      <c r="A18" s="164"/>
      <c r="B18" s="164"/>
      <c r="C18" s="164"/>
      <c r="D18" s="22">
        <v>1400</v>
      </c>
      <c r="E18" s="23" t="s">
        <v>316</v>
      </c>
      <c r="F18" s="23" t="s">
        <v>326</v>
      </c>
      <c r="IV18" s="26"/>
    </row>
    <row r="19" spans="1:256" s="5" customFormat="1" ht="15.75">
      <c r="A19" s="164"/>
      <c r="B19" s="164"/>
      <c r="C19" s="164"/>
      <c r="D19" s="22">
        <v>9630</v>
      </c>
      <c r="E19" s="23" t="s">
        <v>314</v>
      </c>
      <c r="F19" s="23" t="s">
        <v>327</v>
      </c>
      <c r="IV19" s="26"/>
    </row>
    <row r="20" spans="1:256" s="5" customFormat="1" ht="15.75">
      <c r="A20" s="164"/>
      <c r="B20" s="164"/>
      <c r="C20" s="164"/>
      <c r="D20" s="22">
        <v>600</v>
      </c>
      <c r="E20" s="23" t="s">
        <v>328</v>
      </c>
      <c r="F20" s="23" t="s">
        <v>329</v>
      </c>
      <c r="IV20" s="26"/>
    </row>
    <row r="21" spans="1:256" s="5" customFormat="1" ht="15.75">
      <c r="A21" s="164" t="s">
        <v>330</v>
      </c>
      <c r="B21" s="164" t="s">
        <v>310</v>
      </c>
      <c r="C21" s="164" t="s">
        <v>302</v>
      </c>
      <c r="D21" s="22">
        <v>1000</v>
      </c>
      <c r="E21" s="23" t="s">
        <v>316</v>
      </c>
      <c r="F21" s="23" t="s">
        <v>326</v>
      </c>
      <c r="IV21" s="26"/>
    </row>
    <row r="22" spans="1:256" s="5" customFormat="1" ht="15.75">
      <c r="A22" s="164"/>
      <c r="B22" s="164"/>
      <c r="C22" s="164"/>
      <c r="D22" s="22">
        <v>32980</v>
      </c>
      <c r="E22" s="23" t="s">
        <v>316</v>
      </c>
      <c r="F22" s="23" t="s">
        <v>317</v>
      </c>
      <c r="IV22" s="26"/>
    </row>
    <row r="23" spans="1:256" s="5" customFormat="1" ht="15.75">
      <c r="A23" s="164"/>
      <c r="B23" s="164"/>
      <c r="C23" s="164"/>
      <c r="D23" s="22">
        <v>920</v>
      </c>
      <c r="E23" s="23" t="s">
        <v>318</v>
      </c>
      <c r="F23" s="23" t="s">
        <v>319</v>
      </c>
      <c r="IV23" s="26"/>
    </row>
    <row r="24" spans="1:256" s="5" customFormat="1" ht="15.75">
      <c r="A24" s="164"/>
      <c r="B24" s="164"/>
      <c r="C24" s="164"/>
      <c r="D24" s="22">
        <v>5100</v>
      </c>
      <c r="E24" s="23" t="s">
        <v>324</v>
      </c>
      <c r="F24" s="23" t="s">
        <v>325</v>
      </c>
      <c r="IV24" s="26"/>
    </row>
    <row r="25" spans="1:256" s="5" customFormat="1" ht="15.75">
      <c r="A25" s="162" t="s">
        <v>331</v>
      </c>
      <c r="B25" s="164" t="s">
        <v>310</v>
      </c>
      <c r="C25" s="164" t="s">
        <v>302</v>
      </c>
      <c r="D25" s="22">
        <v>5800</v>
      </c>
      <c r="E25" s="23" t="s">
        <v>316</v>
      </c>
      <c r="F25" s="23" t="s">
        <v>317</v>
      </c>
      <c r="IV25" s="26"/>
    </row>
    <row r="26" spans="1:256" s="5" customFormat="1" ht="15.75">
      <c r="A26" s="163"/>
      <c r="B26" s="164"/>
      <c r="C26" s="164"/>
      <c r="D26" s="22">
        <v>5800</v>
      </c>
      <c r="E26" s="23" t="s">
        <v>272</v>
      </c>
      <c r="F26" s="23" t="s">
        <v>313</v>
      </c>
      <c r="IV26" s="26"/>
    </row>
    <row r="27" spans="1:256" s="5" customFormat="1" ht="15.75">
      <c r="A27" s="164" t="s">
        <v>332</v>
      </c>
      <c r="B27" s="164" t="s">
        <v>310</v>
      </c>
      <c r="C27" s="164" t="s">
        <v>302</v>
      </c>
      <c r="D27" s="22">
        <v>14005</v>
      </c>
      <c r="E27" s="23" t="s">
        <v>324</v>
      </c>
      <c r="F27" s="23" t="s">
        <v>325</v>
      </c>
      <c r="IV27" s="26"/>
    </row>
    <row r="28" spans="1:256" s="5" customFormat="1" ht="15.75">
      <c r="A28" s="164"/>
      <c r="B28" s="164"/>
      <c r="C28" s="164"/>
      <c r="D28" s="22">
        <v>67665</v>
      </c>
      <c r="E28" s="23" t="s">
        <v>316</v>
      </c>
      <c r="F28" s="23" t="s">
        <v>317</v>
      </c>
      <c r="IV28" s="26"/>
    </row>
    <row r="29" spans="1:256" s="5" customFormat="1" ht="15.75">
      <c r="A29" s="164"/>
      <c r="B29" s="164"/>
      <c r="C29" s="164"/>
      <c r="D29" s="22">
        <v>1000</v>
      </c>
      <c r="E29" s="23" t="s">
        <v>333</v>
      </c>
      <c r="F29" s="23" t="s">
        <v>334</v>
      </c>
      <c r="IV29" s="26"/>
    </row>
    <row r="30" spans="1:256" s="5" customFormat="1" ht="15.75">
      <c r="A30" s="164"/>
      <c r="B30" s="164"/>
      <c r="C30" s="164"/>
      <c r="D30" s="22">
        <v>6630</v>
      </c>
      <c r="E30" s="23" t="s">
        <v>272</v>
      </c>
      <c r="F30" s="23" t="s">
        <v>313</v>
      </c>
      <c r="IV30" s="26"/>
    </row>
    <row r="31" spans="1:256" s="5" customFormat="1" ht="15.75">
      <c r="A31" s="164"/>
      <c r="B31" s="164"/>
      <c r="C31" s="164"/>
      <c r="D31" s="22">
        <v>1000</v>
      </c>
      <c r="E31" s="23" t="s">
        <v>322</v>
      </c>
      <c r="F31" s="23" t="s">
        <v>335</v>
      </c>
      <c r="IV31" s="26"/>
    </row>
    <row r="32" spans="1:256" s="5" customFormat="1" ht="15.75">
      <c r="A32" s="164"/>
      <c r="B32" s="164"/>
      <c r="C32" s="164"/>
      <c r="D32" s="22">
        <v>3000</v>
      </c>
      <c r="E32" s="23" t="s">
        <v>328</v>
      </c>
      <c r="F32" s="23" t="s">
        <v>329</v>
      </c>
      <c r="IV32" s="26"/>
    </row>
    <row r="33" spans="1:256" s="5" customFormat="1" ht="15.75">
      <c r="A33" s="164"/>
      <c r="B33" s="164"/>
      <c r="C33" s="164"/>
      <c r="D33" s="22">
        <v>300</v>
      </c>
      <c r="E33" s="23" t="s">
        <v>314</v>
      </c>
      <c r="F33" s="23" t="s">
        <v>327</v>
      </c>
      <c r="IV33" s="26"/>
    </row>
    <row r="34" spans="1:256" s="5" customFormat="1" ht="15.75">
      <c r="A34" s="164"/>
      <c r="B34" s="164"/>
      <c r="C34" s="164"/>
      <c r="D34" s="22">
        <v>1800</v>
      </c>
      <c r="E34" s="23" t="s">
        <v>316</v>
      </c>
      <c r="F34" s="23" t="s">
        <v>326</v>
      </c>
      <c r="IV34" s="26"/>
    </row>
    <row r="35" spans="1:256" s="5" customFormat="1" ht="15.75">
      <c r="A35" s="24" t="s">
        <v>336</v>
      </c>
      <c r="B35" s="23" t="s">
        <v>337</v>
      </c>
      <c r="C35" s="23" t="s">
        <v>338</v>
      </c>
      <c r="D35" s="22">
        <v>45300</v>
      </c>
      <c r="E35" s="23" t="s">
        <v>339</v>
      </c>
      <c r="F35" s="24" t="s">
        <v>336</v>
      </c>
      <c r="IV35" s="26"/>
    </row>
    <row r="36" spans="1:256" s="5" customFormat="1" ht="15.75">
      <c r="A36" s="24" t="s">
        <v>340</v>
      </c>
      <c r="B36" s="23" t="s">
        <v>337</v>
      </c>
      <c r="C36" s="23" t="s">
        <v>341</v>
      </c>
      <c r="D36" s="22">
        <v>30000</v>
      </c>
      <c r="E36" s="23" t="s">
        <v>339</v>
      </c>
      <c r="F36" s="24" t="s">
        <v>340</v>
      </c>
      <c r="IV36" s="26"/>
    </row>
    <row r="37" spans="1:256" s="5" customFormat="1" ht="15.75">
      <c r="A37" s="24" t="s">
        <v>342</v>
      </c>
      <c r="B37" s="23" t="s">
        <v>337</v>
      </c>
      <c r="C37" s="23" t="s">
        <v>343</v>
      </c>
      <c r="D37" s="22">
        <v>35000</v>
      </c>
      <c r="E37" s="23" t="s">
        <v>339</v>
      </c>
      <c r="F37" s="24" t="s">
        <v>342</v>
      </c>
      <c r="IV37" s="26"/>
    </row>
    <row r="38" spans="1:256" s="5" customFormat="1" ht="15.75">
      <c r="A38" s="24" t="s">
        <v>344</v>
      </c>
      <c r="B38" s="23" t="s">
        <v>337</v>
      </c>
      <c r="C38" s="23" t="s">
        <v>345</v>
      </c>
      <c r="D38" s="22">
        <v>50000</v>
      </c>
      <c r="E38" s="23" t="s">
        <v>339</v>
      </c>
      <c r="F38" s="24" t="s">
        <v>344</v>
      </c>
      <c r="IV38" s="26"/>
    </row>
    <row r="39" spans="1:256" s="5" customFormat="1" ht="31.5">
      <c r="A39" s="24" t="s">
        <v>346</v>
      </c>
      <c r="B39" s="23" t="s">
        <v>337</v>
      </c>
      <c r="C39" s="23" t="s">
        <v>347</v>
      </c>
      <c r="D39" s="22">
        <v>13900</v>
      </c>
      <c r="E39" s="23" t="s">
        <v>339</v>
      </c>
      <c r="F39" s="24" t="s">
        <v>346</v>
      </c>
      <c r="IV39" s="26"/>
    </row>
  </sheetData>
  <sheetProtection/>
  <mergeCells count="19">
    <mergeCell ref="C25:C26"/>
    <mergeCell ref="C27:C34"/>
    <mergeCell ref="A27:A34"/>
    <mergeCell ref="B6:B7"/>
    <mergeCell ref="B8:B9"/>
    <mergeCell ref="B10:B20"/>
    <mergeCell ref="B21:B24"/>
    <mergeCell ref="B25:B26"/>
    <mergeCell ref="B27:B34"/>
    <mergeCell ref="A2:F2"/>
    <mergeCell ref="A6:A7"/>
    <mergeCell ref="A8:A9"/>
    <mergeCell ref="A10:A20"/>
    <mergeCell ref="A21:A24"/>
    <mergeCell ref="A25:A26"/>
    <mergeCell ref="C6:C7"/>
    <mergeCell ref="C8:C9"/>
    <mergeCell ref="C10:C20"/>
    <mergeCell ref="C21:C24"/>
  </mergeCells>
  <hyperlinks>
    <hyperlink ref="F27" r:id="rId1" display="观音桥高科技总部基地及智慧产业园区基础设施项目（二期）"/>
    <hyperlink ref="F28" r:id="rId2" display="江北区“两江四岸”文化旅游基础设施项目"/>
    <hyperlink ref="F29" r:id="rId3" display="江北区南桥智汇港信息产业园基础设施建设工程"/>
    <hyperlink ref="F30" r:id="rId4" display="江北区医疗卫生基础设施项目"/>
    <hyperlink ref="F31" r:id="rId5" display="江北区城镇老旧小区更新改造工程（二期）"/>
    <hyperlink ref="F32" r:id="rId6" display="海尔路水口立交工程"/>
    <hyperlink ref="F33" r:id="rId7" display="江北区港城园区基础设施建设项目"/>
    <hyperlink ref="F34" r:id="rId8" display="江北区第十兵工厂（1862项目）特色街区文化旅游基础设施建设项目"/>
  </hyperlinks>
  <printOptions horizontalCentered="1"/>
  <pageMargins left="0.2" right="0.12" top="0.2" bottom="0.2" header="0.51" footer="0.28"/>
  <pageSetup horizontalDpi="600" verticalDpi="600" orientation="landscape" paperSize="9" scale="68" r:id="rId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YHB</dc:creator>
  <cp:keywords/>
  <dc:description/>
  <cp:lastModifiedBy>袁英</cp:lastModifiedBy>
  <cp:lastPrinted>2017-11-14T13:59:48Z</cp:lastPrinted>
  <dcterms:created xsi:type="dcterms:W3CDTF">2006-09-15T16:00:00Z</dcterms:created>
  <dcterms:modified xsi:type="dcterms:W3CDTF">2023-01-19T02:37:57Z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